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403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DIO'!$A$1:$H$22</definedName>
    <definedName name="_xlnm.Print_Area" localSheetId="1">'PLAN PRIHODA'!$A$1:$I$57</definedName>
  </definedNames>
  <calcPr fullCalcOnLoad="1"/>
</workbook>
</file>

<file path=xl/sharedStrings.xml><?xml version="1.0" encoding="utf-8"?>
<sst xmlns="http://schemas.openxmlformats.org/spreadsheetml/2006/main" count="227" uniqueCount="132">
  <si>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</si>
  <si>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</si>
  <si>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</si>
  <si>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</si>
  <si>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</si>
  <si>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</si>
  <si>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</si>
  <si>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</si>
  <si>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</si>
  <si>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</si>
  <si>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</si>
  <si>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</si>
  <si>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</si>
  <si>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</si>
  <si>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</si>
  <si>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</si>
  <si>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</si>
  <si>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</si>
  <si>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</si>
  <si>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</si>
  <si>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</si>
  <si>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</si>
  <si>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</si>
  <si>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</si>
  <si>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</si>
  <si>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</si>
  <si>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</si>
  <si>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</si>
  <si>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</si>
  <si>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</si>
  <si>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</si>
  <si>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</si>
  <si>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</si>
  <si>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</si>
  <si>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</si>
  <si>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</si>
  <si>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</si>
  <si>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</si>
  <si>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</si>
  <si>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</si>
  <si>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</si>
  <si>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</si>
  <si>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</si>
  <si>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</si>
  <si>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Plaće za redovan rad</t>
  </si>
  <si>
    <t>Plaće za prekovremeni rad</t>
  </si>
  <si>
    <t>Plaće za posebne uvjete rada</t>
  </si>
  <si>
    <t>Doprinosi za obvezno zdr.osiguranje</t>
  </si>
  <si>
    <t>Doprinosi za obv.osig.u slučaju nezaposlenosti</t>
  </si>
  <si>
    <t>Službena putovanja</t>
  </si>
  <si>
    <t>Naknade za prijevoz, rad na terenu</t>
  </si>
  <si>
    <t>Stručno usavršavanje zaposlenika</t>
  </si>
  <si>
    <t>Ostale naknade zaposlenima</t>
  </si>
  <si>
    <t>Uredski mater.i ost.mater.rashodi</t>
  </si>
  <si>
    <t>Materijal i sirovine</t>
  </si>
  <si>
    <t>Energija</t>
  </si>
  <si>
    <t>Mater.i dijelovi za tekuće i invest.održ.</t>
  </si>
  <si>
    <t>Sitni inventar i auto-gume</t>
  </si>
  <si>
    <t>Služb.radna i zaštitna odjeća i obuća</t>
  </si>
  <si>
    <t>Usluge telefona,pošte i prijevoza</t>
  </si>
  <si>
    <t>Usluge tekućeg i invest.održavanja</t>
  </si>
  <si>
    <t>Komunalne usluge</t>
  </si>
  <si>
    <t>Zdravstvene i veterinarske usluge</t>
  </si>
  <si>
    <t>Intelektualne i osobne usluge</t>
  </si>
  <si>
    <t>Računalne usluge</t>
  </si>
  <si>
    <t>Ostale usluge</t>
  </si>
  <si>
    <t>Naknade osobama izvan radnog odnosa</t>
  </si>
  <si>
    <t>Naknade ost.trošk.osobama izvan rad.odnosa</t>
  </si>
  <si>
    <t>Premije osiguranja</t>
  </si>
  <si>
    <t>Reprezentacija</t>
  </si>
  <si>
    <t>Članarine</t>
  </si>
  <si>
    <t>Naknade i pristojbe</t>
  </si>
  <si>
    <t>Bankarske usluge i usluge pl.prometa</t>
  </si>
  <si>
    <t>Uredska oprema i namještaj</t>
  </si>
  <si>
    <t>Komunikacijska oprema</t>
  </si>
  <si>
    <t>Uređaji, strojevi i oprema za ost.namjene</t>
  </si>
  <si>
    <t>Knjige u knjižnicama</t>
  </si>
  <si>
    <t>Opći prihodi i primici- županijski proračun</t>
  </si>
  <si>
    <t>Opći prihodi i primici- državni proračun</t>
  </si>
  <si>
    <t>UKUPNO:</t>
  </si>
  <si>
    <t>Rashodi za dodatna ulaganja na nefinancijskoj imovini</t>
  </si>
  <si>
    <t>Dodatna ulaganja na građevinskim objektima</t>
  </si>
  <si>
    <t>A100001</t>
  </si>
  <si>
    <t>Nastavno i nenastavno osoblje</t>
  </si>
  <si>
    <t>Usluge promidžbe i informiranja</t>
  </si>
  <si>
    <t>Rashodi poslovanja</t>
  </si>
  <si>
    <t>Tekući projekt T100002 Dodatna ulaganja</t>
  </si>
  <si>
    <t>Program 1002  Rashodi za plaće zaposlenika</t>
  </si>
  <si>
    <t>Program 1003  Prehrana učenika i djelatnika škole u školskoj kuhinji</t>
  </si>
  <si>
    <t>Program 1001  Pojačani standard u školstvu</t>
  </si>
  <si>
    <t>Program 1001  Kapitalna ulaganja u osnovno školstvo</t>
  </si>
  <si>
    <t>Program 1003  Tekuće i investicijsko održavanje u školstvu</t>
  </si>
  <si>
    <t>Aktivnost A100001 Tekuće i investicijsko održavanje u školstvu</t>
  </si>
  <si>
    <t>Zakupnine i najamnine</t>
  </si>
  <si>
    <t>Program 1001  Minimalni standard u osnovnom školstvu - materijalni i financijski rashodi</t>
  </si>
  <si>
    <t>Aktivnost A100001 Intelektualne usluge</t>
  </si>
  <si>
    <t>2018.</t>
  </si>
  <si>
    <t>Program 1002  Kapitalno ulaganje</t>
  </si>
  <si>
    <t>Tekući projekt T100001 Oprema škola</t>
  </si>
  <si>
    <t>Pomoći - gradski prorač.</t>
  </si>
  <si>
    <t>Aktivnost A100001 Rashodi poslovanja</t>
  </si>
  <si>
    <t>Aktivnost A100002 Tekuće i investicijsko održavanje</t>
  </si>
  <si>
    <t>Ostali rashodi</t>
  </si>
  <si>
    <t>Kazne, penali i naknade štete</t>
  </si>
  <si>
    <t>Nakndae štete pravnim i fizičkim osobama</t>
  </si>
  <si>
    <t>OŠ KSAVERA ŠANDORA ĐALSKOG</t>
  </si>
  <si>
    <t>OIB: 04051229140</t>
  </si>
  <si>
    <t>Tekući projekt T100002 Županijska stručna vijeća</t>
  </si>
  <si>
    <t>Tekući projekt T1000027 Međ.suradnja</t>
  </si>
  <si>
    <t>Međunarodna suradnja</t>
  </si>
  <si>
    <t>Tekući projekt T100029 Prsten potpore II izvor 1.1 i izvor 5.P.</t>
  </si>
  <si>
    <t>Dnevnice</t>
  </si>
  <si>
    <t>Prijedlog plana 
za 2017.</t>
  </si>
  <si>
    <t>Projekcija plana
za 2018.</t>
  </si>
  <si>
    <t>Projekcija plana 
za 2019.</t>
  </si>
  <si>
    <t>2019.</t>
  </si>
  <si>
    <t>Ukupno prihodi i primici za 2017.</t>
  </si>
  <si>
    <t>Ukupno prihodi i primici za 2018.</t>
  </si>
  <si>
    <t>Ukupno prihodi i primici za 2019.</t>
  </si>
  <si>
    <t>PROJEKCIJA PLANA ZA 2019.</t>
  </si>
  <si>
    <t>PLAN ZA 2018</t>
  </si>
  <si>
    <t>PROJEKCIJA PLANA ZA 2020.</t>
  </si>
  <si>
    <t>Plan 
za 2018.</t>
  </si>
  <si>
    <t>Projekcija plana
za 2019.</t>
  </si>
  <si>
    <t>Projekcija plana 
za 2020.</t>
  </si>
  <si>
    <t>Prijedlog plana 
za 2018.</t>
  </si>
  <si>
    <t xml:space="preserve"> FINANCIJSKI PLAN OŠ KSAVERA ŠANDORA ĐALSKOG ZA 2018.GODINU I PROJEKCIJA PLANA ZA 2019. I 2020. GODINU</t>
  </si>
  <si>
    <t>Tekući projekt T100044 nabava udžbenika u osnovnim šškolama</t>
  </si>
  <si>
    <t>Rashodi poslivanja</t>
  </si>
  <si>
    <t>Naknada građanima i kućanstvima na temelju osiguranja i druge naknade</t>
  </si>
  <si>
    <t>Ostale naknade građanima i kučanstvima iz proračuna</t>
  </si>
  <si>
    <t>Naknade građanima i kućanstvima u nar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</si>
</sst>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34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1" fontId="21" fillId="0" borderId="28" xfId="0" applyNumberFormat="1" applyFont="1" applyBorder="1" applyAlignment="1">
      <alignment horizontal="left" wrapText="1"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1" fillId="0" borderId="28" xfId="0" applyNumberFormat="1" applyFont="1" applyBorder="1" applyAlignment="1">
      <alignment wrapText="1"/>
    </xf>
    <xf numFmtId="1" fontId="21" fillId="0" borderId="33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1" fontId="22" fillId="0" borderId="38" xfId="0" applyNumberFormat="1" applyFont="1" applyBorder="1" applyAlignment="1">
      <alignment wrapText="1"/>
    </xf>
    <xf numFmtId="3" fontId="21" fillId="0" borderId="39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40" xfId="0" applyFont="1" applyBorder="1" applyAlignment="1" quotePrefix="1">
      <alignment horizontal="left" vertical="center" wrapText="1"/>
    </xf>
    <xf numFmtId="0" fontId="30" fillId="0" borderId="40" xfId="0" applyFont="1" applyBorder="1" applyAlignment="1" quotePrefix="1">
      <alignment horizontal="center" vertical="center" wrapText="1"/>
    </xf>
    <xf numFmtId="0" fontId="27" fillId="0" borderId="40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27" fillId="0" borderId="24" xfId="0" applyNumberFormat="1" applyFont="1" applyFill="1" applyBorder="1" applyAlignment="1" applyProtection="1">
      <alignment horizontal="center" vertical="center" wrapText="1"/>
      <protection/>
    </xf>
    <xf numFmtId="3" fontId="34" fillId="0" borderId="24" xfId="0" applyNumberFormat="1" applyFont="1" applyBorder="1" applyAlignment="1">
      <alignment horizontal="right"/>
    </xf>
    <xf numFmtId="3" fontId="34" fillId="0" borderId="24" xfId="0" applyNumberFormat="1" applyFont="1" applyFill="1" applyBorder="1" applyAlignment="1" applyProtection="1">
      <alignment horizontal="right" wrapText="1"/>
      <protection/>
    </xf>
    <xf numFmtId="0" fontId="35" fillId="0" borderId="24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1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1" xfId="0" applyNumberFormat="1" applyFont="1" applyFill="1" applyBorder="1" applyAlignment="1">
      <alignment horizontal="left" wrapText="1"/>
    </xf>
    <xf numFmtId="0" fontId="22" fillId="0" borderId="42" xfId="0" applyFont="1" applyBorder="1" applyAlignment="1">
      <alignment vertic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horizontal="center" vertical="center" wrapText="1"/>
    </xf>
    <xf numFmtId="1" fontId="21" fillId="50" borderId="19" xfId="0" applyNumberFormat="1" applyFont="1" applyFill="1" applyBorder="1" applyAlignment="1">
      <alignment horizontal="left" wrapText="1"/>
    </xf>
    <xf numFmtId="3" fontId="21" fillId="50" borderId="20" xfId="0" applyNumberFormat="1" applyFont="1" applyFill="1" applyBorder="1" applyAlignment="1">
      <alignment horizontal="center" vertical="center" wrapText="1"/>
    </xf>
    <xf numFmtId="1" fontId="21" fillId="50" borderId="28" xfId="0" applyNumberFormat="1" applyFont="1" applyFill="1" applyBorder="1" applyAlignment="1">
      <alignment horizontal="left" wrapText="1"/>
    </xf>
    <xf numFmtId="3" fontId="21" fillId="50" borderId="29" xfId="0" applyNumberFormat="1" applyFont="1" applyFill="1" applyBorder="1" applyAlignment="1">
      <alignment horizontal="center" vertical="center" wrapText="1"/>
    </xf>
    <xf numFmtId="3" fontId="21" fillId="50" borderId="29" xfId="0" applyNumberFormat="1" applyFont="1" applyFill="1" applyBorder="1" applyAlignment="1">
      <alignment/>
    </xf>
    <xf numFmtId="3" fontId="25" fillId="0" borderId="0" xfId="0" applyNumberFormat="1" applyFont="1" applyFill="1" applyBorder="1" applyAlignment="1" applyProtection="1">
      <alignment vertical="center" wrapText="1"/>
      <protection/>
    </xf>
    <xf numFmtId="3" fontId="34" fillId="50" borderId="24" xfId="0" applyNumberFormat="1" applyFont="1" applyFill="1" applyBorder="1" applyAlignment="1">
      <alignment horizontal="right"/>
    </xf>
    <xf numFmtId="3" fontId="34" fillId="50" borderId="24" xfId="0" applyNumberFormat="1" applyFont="1" applyFill="1" applyBorder="1" applyAlignment="1" applyProtection="1">
      <alignment horizontal="right" wrapText="1"/>
      <protection/>
    </xf>
    <xf numFmtId="0" fontId="27" fillId="0" borderId="24" xfId="0" applyNumberFormat="1" applyFont="1" applyFill="1" applyBorder="1" applyAlignment="1" applyProtection="1">
      <alignment horizontal="center" wrapText="1"/>
      <protection/>
    </xf>
    <xf numFmtId="3" fontId="21" fillId="0" borderId="30" xfId="0" applyNumberFormat="1" applyFont="1" applyBorder="1" applyAlignment="1">
      <alignment horizontal="right" vertical="center" wrapText="1"/>
    </xf>
    <xf numFmtId="3" fontId="21" fillId="50" borderId="20" xfId="0" applyNumberFormat="1" applyFont="1" applyFill="1" applyBorder="1" applyAlignment="1">
      <alignment horizontal="right" vertical="center" wrapText="1"/>
    </xf>
    <xf numFmtId="3" fontId="21" fillId="50" borderId="21" xfId="0" applyNumberFormat="1" applyFont="1" applyFill="1" applyBorder="1" applyAlignment="1">
      <alignment horizontal="right"/>
    </xf>
    <xf numFmtId="3" fontId="21" fillId="50" borderId="21" xfId="0" applyNumberFormat="1" applyFont="1" applyFill="1" applyBorder="1" applyAlignment="1">
      <alignment horizontal="right" wrapText="1"/>
    </xf>
    <xf numFmtId="3" fontId="21" fillId="50" borderId="21" xfId="0" applyNumberFormat="1" applyFont="1" applyFill="1" applyBorder="1" applyAlignment="1">
      <alignment horizontal="right" vertical="center" wrapText="1"/>
    </xf>
    <xf numFmtId="3" fontId="21" fillId="50" borderId="22" xfId="0" applyNumberFormat="1" applyFont="1" applyFill="1" applyBorder="1" applyAlignment="1">
      <alignment horizontal="right" vertical="center" wrapText="1"/>
    </xf>
    <xf numFmtId="3" fontId="21" fillId="50" borderId="23" xfId="0" applyNumberFormat="1" applyFont="1" applyFill="1" applyBorder="1" applyAlignment="1">
      <alignment horizontal="right" vertical="center" wrapText="1"/>
    </xf>
    <xf numFmtId="3" fontId="21" fillId="0" borderId="29" xfId="0" applyNumberFormat="1" applyFont="1" applyBorder="1" applyAlignment="1">
      <alignment horizontal="right" vertical="center" wrapText="1"/>
    </xf>
    <xf numFmtId="3" fontId="21" fillId="0" borderId="30" xfId="0" applyNumberFormat="1" applyFont="1" applyBorder="1" applyAlignment="1">
      <alignment horizontal="right"/>
    </xf>
    <xf numFmtId="3" fontId="21" fillId="0" borderId="30" xfId="0" applyNumberFormat="1" applyFont="1" applyBorder="1" applyAlignment="1">
      <alignment horizontal="right" wrapText="1"/>
    </xf>
    <xf numFmtId="3" fontId="21" fillId="0" borderId="31" xfId="0" applyNumberFormat="1" applyFont="1" applyBorder="1" applyAlignment="1">
      <alignment horizontal="right" vertical="center" wrapText="1"/>
    </xf>
    <xf numFmtId="3" fontId="21" fillId="0" borderId="32" xfId="0" applyNumberFormat="1" applyFont="1" applyBorder="1" applyAlignment="1">
      <alignment horizontal="right" vertical="center" wrapText="1"/>
    </xf>
    <xf numFmtId="3" fontId="21" fillId="50" borderId="29" xfId="0" applyNumberFormat="1" applyFont="1" applyFill="1" applyBorder="1" applyAlignment="1">
      <alignment horizontal="right" vertical="center" wrapText="1"/>
    </xf>
    <xf numFmtId="3" fontId="21" fillId="50" borderId="30" xfId="0" applyNumberFormat="1" applyFont="1" applyFill="1" applyBorder="1" applyAlignment="1">
      <alignment horizontal="right"/>
    </xf>
    <xf numFmtId="3" fontId="21" fillId="50" borderId="30" xfId="0" applyNumberFormat="1" applyFont="1" applyFill="1" applyBorder="1" applyAlignment="1">
      <alignment horizontal="right" wrapText="1"/>
    </xf>
    <xf numFmtId="3" fontId="21" fillId="50" borderId="30" xfId="0" applyNumberFormat="1" applyFont="1" applyFill="1" applyBorder="1" applyAlignment="1">
      <alignment horizontal="right" vertical="center" wrapText="1"/>
    </xf>
    <xf numFmtId="3" fontId="21" fillId="50" borderId="31" xfId="0" applyNumberFormat="1" applyFont="1" applyFill="1" applyBorder="1" applyAlignment="1">
      <alignment horizontal="right" vertical="center" wrapText="1"/>
    </xf>
    <xf numFmtId="3" fontId="21" fillId="50" borderId="32" xfId="0" applyNumberFormat="1" applyFont="1" applyFill="1" applyBorder="1" applyAlignment="1">
      <alignment horizontal="right" vertical="center" wrapText="1"/>
    </xf>
    <xf numFmtId="3" fontId="21" fillId="50" borderId="29" xfId="0" applyNumberFormat="1" applyFont="1" applyFill="1" applyBorder="1" applyAlignment="1">
      <alignment horizontal="right"/>
    </xf>
    <xf numFmtId="3" fontId="21" fillId="50" borderId="31" xfId="0" applyNumberFormat="1" applyFont="1" applyFill="1" applyBorder="1" applyAlignment="1">
      <alignment horizontal="right"/>
    </xf>
    <xf numFmtId="3" fontId="21" fillId="50" borderId="32" xfId="0" applyNumberFormat="1" applyFont="1" applyFill="1" applyBorder="1" applyAlignment="1">
      <alignment horizontal="right"/>
    </xf>
    <xf numFmtId="3" fontId="21" fillId="0" borderId="29" xfId="0" applyNumberFormat="1" applyFont="1" applyBorder="1" applyAlignment="1">
      <alignment horizontal="right"/>
    </xf>
    <xf numFmtId="3" fontId="21" fillId="0" borderId="31" xfId="0" applyNumberFormat="1" applyFont="1" applyBorder="1" applyAlignment="1">
      <alignment horizontal="right"/>
    </xf>
    <xf numFmtId="3" fontId="21" fillId="0" borderId="32" xfId="0" applyNumberFormat="1" applyFont="1" applyBorder="1" applyAlignment="1">
      <alignment horizontal="right"/>
    </xf>
    <xf numFmtId="3" fontId="21" fillId="0" borderId="34" xfId="0" applyNumberFormat="1" applyFont="1" applyBorder="1" applyAlignment="1">
      <alignment horizontal="right"/>
    </xf>
    <xf numFmtId="3" fontId="21" fillId="0" borderId="35" xfId="0" applyNumberFormat="1" applyFont="1" applyBorder="1" applyAlignment="1">
      <alignment horizontal="right"/>
    </xf>
    <xf numFmtId="3" fontId="21" fillId="0" borderId="36" xfId="0" applyNumberFormat="1" applyFont="1" applyBorder="1" applyAlignment="1">
      <alignment horizontal="right"/>
    </xf>
    <xf numFmtId="3" fontId="21" fillId="0" borderId="37" xfId="0" applyNumberFormat="1" applyFont="1" applyBorder="1" applyAlignment="1">
      <alignment horizontal="right"/>
    </xf>
    <xf numFmtId="3" fontId="21" fillId="0" borderId="39" xfId="0" applyNumberFormat="1" applyFont="1" applyBorder="1" applyAlignment="1">
      <alignment horizontal="right"/>
    </xf>
    <xf numFmtId="0" fontId="27" fillId="28" borderId="24" xfId="0" applyNumberFormat="1" applyFont="1" applyFill="1" applyBorder="1" applyAlignment="1" applyProtection="1">
      <alignment horizontal="left"/>
      <protection/>
    </xf>
    <xf numFmtId="0" fontId="27" fillId="28" borderId="24" xfId="0" applyNumberFormat="1" applyFont="1" applyFill="1" applyBorder="1" applyAlignment="1" applyProtection="1">
      <alignment horizontal="left" wrapText="1"/>
      <protection/>
    </xf>
    <xf numFmtId="3" fontId="27" fillId="28" borderId="24" xfId="0" applyNumberFormat="1" applyFont="1" applyFill="1" applyBorder="1" applyAlignment="1" applyProtection="1">
      <alignment horizontal="right"/>
      <protection/>
    </xf>
    <xf numFmtId="0" fontId="27" fillId="51" borderId="24" xfId="0" applyNumberFormat="1" applyFont="1" applyFill="1" applyBorder="1" applyAlignment="1" applyProtection="1">
      <alignment horizontal="center"/>
      <protection/>
    </xf>
    <xf numFmtId="0" fontId="27" fillId="51" borderId="24" xfId="0" applyNumberFormat="1" applyFont="1" applyFill="1" applyBorder="1" applyAlignment="1" applyProtection="1">
      <alignment horizontal="left" wrapText="1"/>
      <protection/>
    </xf>
    <xf numFmtId="3" fontId="27" fillId="51" borderId="24" xfId="0" applyNumberFormat="1" applyFont="1" applyFill="1" applyBorder="1" applyAlignment="1" applyProtection="1">
      <alignment horizontal="right"/>
      <protection/>
    </xf>
    <xf numFmtId="0" fontId="27" fillId="50" borderId="24" xfId="0" applyNumberFormat="1" applyFont="1" applyFill="1" applyBorder="1" applyAlignment="1" applyProtection="1">
      <alignment horizontal="center"/>
      <protection/>
    </xf>
    <xf numFmtId="0" fontId="27" fillId="50" borderId="24" xfId="0" applyNumberFormat="1" applyFont="1" applyFill="1" applyBorder="1" applyAlignment="1" applyProtection="1">
      <alignment wrapText="1"/>
      <protection/>
    </xf>
    <xf numFmtId="3" fontId="27" fillId="50" borderId="24" xfId="0" applyNumberFormat="1" applyFont="1" applyFill="1" applyBorder="1" applyAlignment="1" applyProtection="1">
      <alignment/>
      <protection/>
    </xf>
    <xf numFmtId="0" fontId="27" fillId="0" borderId="24" xfId="0" applyNumberFormat="1" applyFont="1" applyFill="1" applyBorder="1" applyAlignment="1" applyProtection="1">
      <alignment horizontal="center"/>
      <protection/>
    </xf>
    <xf numFmtId="0" fontId="27" fillId="0" borderId="24" xfId="0" applyNumberFormat="1" applyFont="1" applyFill="1" applyBorder="1" applyAlignment="1" applyProtection="1">
      <alignment wrapText="1"/>
      <protection/>
    </xf>
    <xf numFmtId="3" fontId="25" fillId="0" borderId="24" xfId="0" applyNumberFormat="1" applyFont="1" applyFill="1" applyBorder="1" applyAlignment="1" applyProtection="1">
      <alignment/>
      <protection/>
    </xf>
    <xf numFmtId="0" fontId="25" fillId="0" borderId="24" xfId="0" applyNumberFormat="1" applyFont="1" applyFill="1" applyBorder="1" applyAlignment="1" applyProtection="1">
      <alignment horizontal="center"/>
      <protection/>
    </xf>
    <xf numFmtId="0" fontId="25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39" fillId="0" borderId="24" xfId="0" applyNumberFormat="1" applyFont="1" applyFill="1" applyBorder="1" applyAlignment="1" applyProtection="1">
      <alignment wrapText="1"/>
      <protection/>
    </xf>
    <xf numFmtId="0" fontId="27" fillId="0" borderId="24" xfId="0" applyNumberFormat="1" applyFont="1" applyFill="1" applyBorder="1" applyAlignment="1" applyProtection="1">
      <alignment/>
      <protection/>
    </xf>
    <xf numFmtId="3" fontId="27" fillId="52" borderId="24" xfId="0" applyNumberFormat="1" applyFont="1" applyFill="1" applyBorder="1" applyAlignment="1" applyProtection="1">
      <alignment/>
      <protection/>
    </xf>
    <xf numFmtId="0" fontId="27" fillId="28" borderId="24" xfId="0" applyNumberFormat="1" applyFont="1" applyFill="1" applyBorder="1" applyAlignment="1" applyProtection="1">
      <alignment wrapText="1"/>
      <protection/>
    </xf>
    <xf numFmtId="3" fontId="27" fillId="28" borderId="24" xfId="0" applyNumberFormat="1" applyFont="1" applyFill="1" applyBorder="1" applyAlignment="1" applyProtection="1">
      <alignment/>
      <protection/>
    </xf>
    <xf numFmtId="0" fontId="27" fillId="51" borderId="24" xfId="0" applyNumberFormat="1" applyFont="1" applyFill="1" applyBorder="1" applyAlignment="1" applyProtection="1">
      <alignment wrapText="1"/>
      <protection/>
    </xf>
    <xf numFmtId="3" fontId="27" fillId="51" borderId="24" xfId="0" applyNumberFormat="1" applyFont="1" applyFill="1" applyBorder="1" applyAlignment="1" applyProtection="1">
      <alignment/>
      <protection/>
    </xf>
    <xf numFmtId="3" fontId="27" fillId="0" borderId="24" xfId="0" applyNumberFormat="1" applyFont="1" applyFill="1" applyBorder="1" applyAlignment="1" applyProtection="1">
      <alignment/>
      <protection/>
    </xf>
    <xf numFmtId="3" fontId="27" fillId="52" borderId="24" xfId="0" applyNumberFormat="1" applyFont="1" applyFill="1" applyBorder="1" applyAlignment="1" applyProtection="1">
      <alignment horizontal="right"/>
      <protection/>
    </xf>
    <xf numFmtId="3" fontId="27" fillId="28" borderId="24" xfId="0" applyNumberFormat="1" applyFont="1" applyFill="1" applyBorder="1" applyAlignment="1" applyProtection="1">
      <alignment horizontal="left"/>
      <protection/>
    </xf>
    <xf numFmtId="3" fontId="27" fillId="28" borderId="24" xfId="0" applyNumberFormat="1" applyFont="1" applyFill="1" applyBorder="1" applyAlignment="1" applyProtection="1">
      <alignment wrapText="1"/>
      <protection/>
    </xf>
    <xf numFmtId="3" fontId="27" fillId="51" borderId="24" xfId="0" applyNumberFormat="1" applyFont="1" applyFill="1" applyBorder="1" applyAlignment="1" applyProtection="1">
      <alignment horizontal="center"/>
      <protection/>
    </xf>
    <xf numFmtId="3" fontId="27" fillId="51" borderId="24" xfId="0" applyNumberFormat="1" applyFont="1" applyFill="1" applyBorder="1" applyAlignment="1" applyProtection="1">
      <alignment wrapText="1"/>
      <protection/>
    </xf>
    <xf numFmtId="3" fontId="27" fillId="50" borderId="24" xfId="0" applyNumberFormat="1" applyFont="1" applyFill="1" applyBorder="1" applyAlignment="1" applyProtection="1">
      <alignment horizontal="center"/>
      <protection/>
    </xf>
    <xf numFmtId="3" fontId="27" fillId="50" borderId="24" xfId="0" applyNumberFormat="1" applyFont="1" applyFill="1" applyBorder="1" applyAlignment="1" applyProtection="1">
      <alignment wrapText="1"/>
      <protection/>
    </xf>
    <xf numFmtId="3" fontId="27" fillId="0" borderId="24" xfId="0" applyNumberFormat="1" applyFont="1" applyFill="1" applyBorder="1" applyAlignment="1" applyProtection="1">
      <alignment horizontal="center"/>
      <protection/>
    </xf>
    <xf numFmtId="3" fontId="27" fillId="0" borderId="24" xfId="0" applyNumberFormat="1" applyFont="1" applyFill="1" applyBorder="1" applyAlignment="1" applyProtection="1">
      <alignment wrapText="1"/>
      <protection/>
    </xf>
    <xf numFmtId="3" fontId="25" fillId="0" borderId="24" xfId="0" applyNumberFormat="1" applyFont="1" applyFill="1" applyBorder="1" applyAlignment="1" applyProtection="1">
      <alignment horizontal="center"/>
      <protection/>
    </xf>
    <xf numFmtId="3" fontId="25" fillId="0" borderId="24" xfId="0" applyNumberFormat="1" applyFont="1" applyFill="1" applyBorder="1" applyAlignment="1" applyProtection="1">
      <alignment wrapText="1"/>
      <protection/>
    </xf>
    <xf numFmtId="3" fontId="27" fillId="20" borderId="24" xfId="0" applyNumberFormat="1" applyFont="1" applyFill="1" applyBorder="1" applyAlignment="1" applyProtection="1">
      <alignment/>
      <protection/>
    </xf>
    <xf numFmtId="0" fontId="27" fillId="20" borderId="24" xfId="0" applyNumberFormat="1" applyFont="1" applyFill="1" applyBorder="1" applyAlignment="1" applyProtection="1">
      <alignment horizontal="left"/>
      <protection/>
    </xf>
    <xf numFmtId="0" fontId="27" fillId="20" borderId="24" xfId="0" applyNumberFormat="1" applyFont="1" applyFill="1" applyBorder="1" applyAlignment="1" applyProtection="1">
      <alignment wrapText="1"/>
      <protection/>
    </xf>
    <xf numFmtId="3" fontId="27" fillId="51" borderId="24" xfId="0" applyNumberFormat="1" applyFont="1" applyFill="1" applyBorder="1" applyAlignment="1" applyProtection="1">
      <alignment horizontal="center" wrapText="1"/>
      <protection/>
    </xf>
    <xf numFmtId="3" fontId="27" fillId="24" borderId="24" xfId="0" applyNumberFormat="1" applyFont="1" applyFill="1" applyBorder="1" applyAlignment="1" applyProtection="1">
      <alignment/>
      <protection/>
    </xf>
    <xf numFmtId="0" fontId="25" fillId="0" borderId="43" xfId="0" applyNumberFormat="1" applyFont="1" applyFill="1" applyBorder="1" applyAlignment="1" applyProtection="1">
      <alignment horizontal="center"/>
      <protection/>
    </xf>
    <xf numFmtId="0" fontId="25" fillId="0" borderId="44" xfId="0" applyNumberFormat="1" applyFont="1" applyFill="1" applyBorder="1" applyAlignment="1" applyProtection="1">
      <alignment wrapText="1"/>
      <protection/>
    </xf>
    <xf numFmtId="0" fontId="25" fillId="20" borderId="43" xfId="0" applyNumberFormat="1" applyFont="1" applyFill="1" applyBorder="1" applyAlignment="1" applyProtection="1">
      <alignment horizontal="center"/>
      <protection/>
    </xf>
    <xf numFmtId="3" fontId="25" fillId="20" borderId="24" xfId="0" applyNumberFormat="1" applyFont="1" applyFill="1" applyBorder="1" applyAlignment="1" applyProtection="1">
      <alignment/>
      <protection/>
    </xf>
    <xf numFmtId="0" fontId="37" fillId="50" borderId="24" xfId="0" applyFont="1" applyFill="1" applyBorder="1" applyAlignment="1">
      <alignment horizontal="left"/>
    </xf>
    <xf numFmtId="0" fontId="21" fillId="50" borderId="24" xfId="0" applyNumberFormat="1" applyFont="1" applyFill="1" applyBorder="1" applyAlignment="1" applyProtection="1">
      <alignment/>
      <protection/>
    </xf>
    <xf numFmtId="0" fontId="25" fillId="20" borderId="44" xfId="0" applyNumberFormat="1" applyFont="1" applyFill="1" applyBorder="1" applyAlignment="1" applyProtection="1">
      <alignment wrapText="1"/>
      <protection/>
    </xf>
    <xf numFmtId="0" fontId="25" fillId="20" borderId="0" xfId="0" applyNumberFormat="1" applyFont="1" applyFill="1" applyBorder="1" applyAlignment="1" applyProtection="1">
      <alignment/>
      <protection/>
    </xf>
    <xf numFmtId="0" fontId="25" fillId="0" borderId="45" xfId="0" applyNumberFormat="1" applyFont="1" applyFill="1" applyBorder="1" applyAlignment="1" applyProtection="1">
      <alignment horizontal="center"/>
      <protection/>
    </xf>
    <xf numFmtId="0" fontId="25" fillId="0" borderId="45" xfId="0" applyNumberFormat="1" applyFont="1" applyFill="1" applyBorder="1" applyAlignment="1" applyProtection="1">
      <alignment wrapText="1"/>
      <protection/>
    </xf>
    <xf numFmtId="0" fontId="25" fillId="20" borderId="46" xfId="0" applyNumberFormat="1" applyFont="1" applyFill="1" applyBorder="1" applyAlignment="1" applyProtection="1">
      <alignment horizontal="center"/>
      <protection/>
    </xf>
    <xf numFmtId="0" fontId="27" fillId="20" borderId="47" xfId="0" applyNumberFormat="1" applyFont="1" applyFill="1" applyBorder="1" applyAlignment="1" applyProtection="1">
      <alignment wrapText="1"/>
      <protection/>
    </xf>
    <xf numFmtId="3" fontId="25" fillId="20" borderId="44" xfId="0" applyNumberFormat="1" applyFont="1" applyFill="1" applyBorder="1" applyAlignment="1" applyProtection="1">
      <alignment/>
      <protection/>
    </xf>
    <xf numFmtId="0" fontId="25" fillId="53" borderId="46" xfId="0" applyNumberFormat="1" applyFont="1" applyFill="1" applyBorder="1" applyAlignment="1" applyProtection="1">
      <alignment horizontal="center"/>
      <protection/>
    </xf>
    <xf numFmtId="3" fontId="25" fillId="53" borderId="44" xfId="0" applyNumberFormat="1" applyFont="1" applyFill="1" applyBorder="1" applyAlignment="1" applyProtection="1">
      <alignment/>
      <protection/>
    </xf>
    <xf numFmtId="3" fontId="25" fillId="53" borderId="24" xfId="0" applyNumberFormat="1" applyFont="1" applyFill="1" applyBorder="1" applyAlignment="1" applyProtection="1">
      <alignment/>
      <protection/>
    </xf>
    <xf numFmtId="0" fontId="25" fillId="53" borderId="0" xfId="0" applyNumberFormat="1" applyFont="1" applyFill="1" applyBorder="1" applyAlignment="1" applyProtection="1">
      <alignment/>
      <protection/>
    </xf>
    <xf numFmtId="0" fontId="25" fillId="53" borderId="24" xfId="0" applyNumberFormat="1" applyFont="1" applyFill="1" applyBorder="1" applyAlignment="1" applyProtection="1">
      <alignment wrapText="1"/>
      <protection/>
    </xf>
    <xf numFmtId="0" fontId="25" fillId="53" borderId="48" xfId="0" applyNumberFormat="1" applyFont="1" applyFill="1" applyBorder="1" applyAlignment="1" applyProtection="1">
      <alignment wrapText="1"/>
      <protection/>
    </xf>
    <xf numFmtId="0" fontId="28" fillId="0" borderId="24" xfId="0" applyNumberFormat="1" applyFont="1" applyFill="1" applyBorder="1" applyAlignment="1" applyProtection="1">
      <alignment horizontal="center" vertical="center" wrapText="1"/>
      <protection/>
    </xf>
    <xf numFmtId="0" fontId="35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37" fillId="0" borderId="24" xfId="0" applyNumberFormat="1" applyFont="1" applyFill="1" applyBorder="1" applyAlignment="1" applyProtection="1" quotePrefix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0" borderId="24" xfId="0" applyNumberFormat="1" applyFont="1" applyFill="1" applyBorder="1" applyAlignment="1" applyProtection="1">
      <alignment horizontal="left" wrapText="1"/>
      <protection/>
    </xf>
    <xf numFmtId="0" fontId="34" fillId="0" borderId="24" xfId="0" applyNumberFormat="1" applyFont="1" applyFill="1" applyBorder="1" applyAlignment="1" applyProtection="1">
      <alignment horizontal="lef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28" fillId="0" borderId="24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43" xfId="0" applyFont="1" applyBorder="1" applyAlignment="1" quotePrefix="1">
      <alignment horizontal="left" wrapText="1"/>
    </xf>
    <xf numFmtId="0" fontId="0" fillId="0" borderId="40" xfId="0" applyNumberFormat="1" applyFill="1" applyBorder="1" applyAlignment="1" applyProtection="1">
      <alignment/>
      <protection/>
    </xf>
    <xf numFmtId="0" fontId="0" fillId="0" borderId="44" xfId="0" applyNumberFormat="1" applyFill="1" applyBorder="1" applyAlignment="1" applyProtection="1">
      <alignment/>
      <protection/>
    </xf>
    <xf numFmtId="0" fontId="34" fillId="0" borderId="43" xfId="0" applyFont="1" applyBorder="1" applyAlignment="1" quotePrefix="1">
      <alignment horizontal="left"/>
    </xf>
    <xf numFmtId="0" fontId="37" fillId="50" borderId="24" xfId="0" applyNumberFormat="1" applyFont="1" applyFill="1" applyBorder="1" applyAlignment="1" applyProtection="1" quotePrefix="1">
      <alignment horizontal="left" wrapText="1"/>
      <protection/>
    </xf>
    <xf numFmtId="0" fontId="38" fillId="50" borderId="24" xfId="0" applyNumberFormat="1" applyFont="1" applyFill="1" applyBorder="1" applyAlignment="1" applyProtection="1">
      <alignment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24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50" borderId="24" xfId="0" applyNumberFormat="1" applyFont="1" applyFill="1" applyBorder="1" applyAlignment="1" applyProtection="1">
      <alignment horizontal="left" wrapText="1"/>
      <protection/>
    </xf>
    <xf numFmtId="0" fontId="21" fillId="50" borderId="24" xfId="0" applyNumberFormat="1" applyFont="1" applyFill="1" applyBorder="1" applyAlignment="1" applyProtection="1">
      <alignment/>
      <protection/>
    </xf>
    <xf numFmtId="3" fontId="22" fillId="0" borderId="39" xfId="0" applyNumberFormat="1" applyFont="1" applyBorder="1" applyAlignment="1">
      <alignment horizontal="center"/>
    </xf>
    <xf numFmtId="3" fontId="22" fillId="0" borderId="49" xfId="0" applyNumberFormat="1" applyFont="1" applyBorder="1" applyAlignment="1">
      <alignment horizontal="center"/>
    </xf>
    <xf numFmtId="3" fontId="22" fillId="0" borderId="50" xfId="0" applyNumberFormat="1" applyFont="1" applyBorder="1" applyAlignment="1">
      <alignment horizontal="center"/>
    </xf>
    <xf numFmtId="0" fontId="37" fillId="0" borderId="39" xfId="0" applyFont="1" applyFill="1" applyBorder="1" applyAlignment="1">
      <alignment horizontal="center" vertical="center"/>
    </xf>
    <xf numFmtId="0" fontId="37" fillId="0" borderId="49" xfId="0" applyFont="1" applyFill="1" applyBorder="1" applyAlignment="1">
      <alignment horizontal="center" vertical="center"/>
    </xf>
    <xf numFmtId="0" fontId="38" fillId="0" borderId="49" xfId="0" applyFont="1" applyFill="1" applyBorder="1" applyAlignment="1">
      <alignment horizontal="center" vertical="center"/>
    </xf>
    <xf numFmtId="0" fontId="38" fillId="0" borderId="50" xfId="0" applyFont="1" applyFill="1" applyBorder="1" applyAlignment="1">
      <alignment horizontal="center" vertical="center"/>
    </xf>
    <xf numFmtId="0" fontId="28" fillId="0" borderId="51" xfId="0" applyNumberFormat="1" applyFont="1" applyFill="1" applyBorder="1" applyAlignment="1" applyProtection="1" quotePrefix="1">
      <alignment horizontal="left" wrapText="1"/>
      <protection/>
    </xf>
    <xf numFmtId="0" fontId="35" fillId="0" borderId="51" xfId="0" applyNumberFormat="1" applyFont="1" applyFill="1" applyBorder="1" applyAlignment="1" applyProtection="1">
      <alignment wrapText="1"/>
      <protection/>
    </xf>
    <xf numFmtId="0" fontId="28" fillId="0" borderId="43" xfId="0" applyNumberFormat="1" applyFont="1" applyFill="1" applyBorder="1" applyAlignment="1" applyProtection="1">
      <alignment horizontal="center" vertical="center"/>
      <protection/>
    </xf>
    <xf numFmtId="0" fontId="28" fillId="0" borderId="40" xfId="0" applyNumberFormat="1" applyFont="1" applyFill="1" applyBorder="1" applyAlignment="1" applyProtection="1">
      <alignment horizontal="center" vertical="center"/>
      <protection/>
    </xf>
    <xf numFmtId="0" fontId="28" fillId="0" borderId="44" xfId="0" applyNumberFormat="1" applyFont="1" applyFill="1" applyBorder="1" applyAlignment="1" applyProtection="1">
      <alignment horizontal="center" vertical="center"/>
      <protection/>
    </xf>
    <xf numFmtId="3" fontId="27" fillId="28" borderId="24" xfId="0" applyNumberFormat="1" applyFont="1" applyFill="1" applyBorder="1" applyAlignment="1" applyProtection="1">
      <alignment horizontal="left" wrapText="1"/>
      <protection/>
    </xf>
    <xf numFmtId="0" fontId="27" fillId="20" borderId="43" xfId="0" applyNumberFormat="1" applyFont="1" applyFill="1" applyBorder="1" applyAlignment="1" applyProtection="1">
      <alignment horizontal="left" wrapText="1"/>
      <protection/>
    </xf>
    <xf numFmtId="0" fontId="27" fillId="20" borderId="44" xfId="0" applyNumberFormat="1" applyFont="1" applyFill="1" applyBorder="1" applyAlignment="1" applyProtection="1">
      <alignment horizontal="left" wrapText="1"/>
      <protection/>
    </xf>
    <xf numFmtId="3" fontId="27" fillId="20" borderId="24" xfId="0" applyNumberFormat="1" applyFont="1" applyFill="1" applyBorder="1" applyAlignment="1" applyProtection="1">
      <alignment horizontal="left"/>
      <protection/>
    </xf>
    <xf numFmtId="0" fontId="27" fillId="24" borderId="24" xfId="0" applyNumberFormat="1" applyFont="1" applyFill="1" applyBorder="1" applyAlignment="1" applyProtection="1">
      <alignment horizontal="center"/>
      <protection/>
    </xf>
    <xf numFmtId="0" fontId="27" fillId="52" borderId="24" xfId="0" applyNumberFormat="1" applyFont="1" applyFill="1" applyBorder="1" applyAlignment="1" applyProtection="1">
      <alignment horizontal="left"/>
      <protection/>
    </xf>
    <xf numFmtId="0" fontId="27" fillId="52" borderId="24" xfId="0" applyNumberFormat="1" applyFont="1" applyFill="1" applyBorder="1" applyAlignment="1" applyProtection="1">
      <alignment horizontal="left" wrapText="1"/>
      <protection/>
    </xf>
    <xf numFmtId="3" fontId="27" fillId="52" borderId="24" xfId="0" applyNumberFormat="1" applyFont="1" applyFill="1" applyBorder="1" applyAlignment="1" applyProtection="1">
      <alignment horizontal="left"/>
      <protection/>
    </xf>
    <xf numFmtId="0" fontId="27" fillId="28" borderId="24" xfId="0" applyNumberFormat="1" applyFont="1" applyFill="1" applyBorder="1" applyAlignment="1" applyProtection="1">
      <alignment horizontal="left"/>
      <protection/>
    </xf>
    <xf numFmtId="3" fontId="27" fillId="28" borderId="24" xfId="0" applyNumberFormat="1" applyFont="1" applyFill="1" applyBorder="1" applyAlignment="1" applyProtection="1">
      <alignment horizontal="left"/>
      <protection/>
    </xf>
    <xf numFmtId="0" fontId="27" fillId="28" borderId="24" xfId="0" applyNumberFormat="1" applyFont="1" applyFill="1" applyBorder="1" applyAlignment="1" applyProtection="1">
      <alignment horizontal="left"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1</xdr:col>
      <xdr:colOff>0</xdr:colOff>
      <xdr:row>29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97217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19050</xdr:rowOff>
    </xdr:from>
    <xdr:to>
      <xdr:col>0</xdr:col>
      <xdr:colOff>1057275</xdr:colOff>
      <xdr:row>29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97217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43</xdr:row>
      <xdr:rowOff>19050</xdr:rowOff>
    </xdr:from>
    <xdr:to>
      <xdr:col>1</xdr:col>
      <xdr:colOff>0</xdr:colOff>
      <xdr:row>45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96315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43</xdr:row>
      <xdr:rowOff>19050</xdr:rowOff>
    </xdr:from>
    <xdr:to>
      <xdr:col>0</xdr:col>
      <xdr:colOff>1057275</xdr:colOff>
      <xdr:row>45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96315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77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204" t="s">
        <v>126</v>
      </c>
      <c r="B1" s="204"/>
      <c r="C1" s="204"/>
      <c r="D1" s="204"/>
      <c r="E1" s="204"/>
      <c r="F1" s="204"/>
      <c r="G1" s="204"/>
      <c r="H1" s="204"/>
    </row>
    <row r="2" spans="1:8" s="70" customFormat="1" ht="26.25" customHeight="1">
      <c r="A2" s="204" t="s">
        <v>41</v>
      </c>
      <c r="B2" s="204"/>
      <c r="C2" s="204"/>
      <c r="D2" s="204"/>
      <c r="E2" s="204"/>
      <c r="F2" s="204"/>
      <c r="G2" s="205"/>
      <c r="H2" s="205"/>
    </row>
    <row r="3" spans="1:8" ht="25.5" customHeight="1">
      <c r="A3" s="204"/>
      <c r="B3" s="204"/>
      <c r="C3" s="204"/>
      <c r="D3" s="204"/>
      <c r="E3" s="204"/>
      <c r="F3" s="204"/>
      <c r="G3" s="204"/>
      <c r="H3" s="206"/>
    </row>
    <row r="4" spans="1:5" ht="9" customHeight="1" hidden="1">
      <c r="A4" s="71"/>
      <c r="B4" s="72"/>
      <c r="C4" s="72"/>
      <c r="D4" s="72"/>
      <c r="E4" s="72"/>
    </row>
    <row r="5" spans="1:8" s="65" customFormat="1" ht="26.25" customHeight="1">
      <c r="A5" s="197"/>
      <c r="B5" s="198"/>
      <c r="C5" s="198"/>
      <c r="D5" s="198"/>
      <c r="E5" s="199"/>
      <c r="F5" s="100" t="s">
        <v>122</v>
      </c>
      <c r="G5" s="100" t="s">
        <v>123</v>
      </c>
      <c r="H5" s="73" t="s">
        <v>124</v>
      </c>
    </row>
    <row r="6" spans="1:8" ht="15.75">
      <c r="A6" s="209" t="s">
        <v>42</v>
      </c>
      <c r="B6" s="202"/>
      <c r="C6" s="202"/>
      <c r="D6" s="202"/>
      <c r="E6" s="210"/>
      <c r="F6" s="99">
        <v>1802337</v>
      </c>
      <c r="G6" s="99">
        <v>1802337</v>
      </c>
      <c r="H6" s="99">
        <v>1802337</v>
      </c>
    </row>
    <row r="7" spans="1:8" ht="15.75">
      <c r="A7" s="193" t="s">
        <v>0</v>
      </c>
      <c r="B7" s="192"/>
      <c r="C7" s="192"/>
      <c r="D7" s="192"/>
      <c r="E7" s="203"/>
      <c r="F7" s="74">
        <v>697127</v>
      </c>
      <c r="G7" s="74">
        <v>697127</v>
      </c>
      <c r="H7" s="74">
        <v>697127</v>
      </c>
    </row>
    <row r="8" spans="1:8" ht="15.75">
      <c r="A8" s="207" t="s">
        <v>1</v>
      </c>
      <c r="B8" s="203"/>
      <c r="C8" s="203"/>
      <c r="D8" s="203"/>
      <c r="E8" s="203"/>
      <c r="F8" s="74">
        <v>850000</v>
      </c>
      <c r="G8" s="74">
        <v>850000</v>
      </c>
      <c r="H8" s="74">
        <v>850000</v>
      </c>
    </row>
    <row r="9" spans="1:8" ht="15.75">
      <c r="A9" s="173" t="s">
        <v>43</v>
      </c>
      <c r="B9" s="174"/>
      <c r="C9" s="174"/>
      <c r="D9" s="174"/>
      <c r="E9" s="174"/>
      <c r="F9" s="98">
        <v>1802337</v>
      </c>
      <c r="G9" s="98">
        <v>1802337</v>
      </c>
      <c r="H9" s="98">
        <v>1802337</v>
      </c>
    </row>
    <row r="10" spans="1:8" ht="15.75">
      <c r="A10" s="191" t="s">
        <v>2</v>
      </c>
      <c r="B10" s="192"/>
      <c r="C10" s="192"/>
      <c r="D10" s="192"/>
      <c r="E10" s="208"/>
      <c r="F10" s="75">
        <v>697127</v>
      </c>
      <c r="G10" s="75">
        <v>697127</v>
      </c>
      <c r="H10" s="75">
        <v>697127</v>
      </c>
    </row>
    <row r="11" spans="1:8" ht="15.75">
      <c r="A11" s="207" t="s">
        <v>3</v>
      </c>
      <c r="B11" s="203"/>
      <c r="C11" s="203"/>
      <c r="D11" s="203"/>
      <c r="E11" s="203"/>
      <c r="F11" s="75">
        <v>850000</v>
      </c>
      <c r="G11" s="75">
        <v>850000</v>
      </c>
      <c r="H11" s="75">
        <v>850000</v>
      </c>
    </row>
    <row r="12" spans="1:8" ht="15.75">
      <c r="A12" s="201" t="s">
        <v>4</v>
      </c>
      <c r="B12" s="202"/>
      <c r="C12" s="202"/>
      <c r="D12" s="202"/>
      <c r="E12" s="202"/>
      <c r="F12" s="99">
        <f>+F6-F9</f>
        <v>0</v>
      </c>
      <c r="G12" s="99">
        <f>+G6-G9</f>
        <v>0</v>
      </c>
      <c r="H12" s="99">
        <f>+H6-H9</f>
        <v>0</v>
      </c>
    </row>
    <row r="13" spans="1:8" ht="18">
      <c r="A13" s="188"/>
      <c r="B13" s="189"/>
      <c r="C13" s="189"/>
      <c r="D13" s="189"/>
      <c r="E13" s="189"/>
      <c r="F13" s="190"/>
      <c r="G13" s="190"/>
      <c r="H13" s="190"/>
    </row>
    <row r="14" spans="1:8" ht="26.25">
      <c r="A14" s="197"/>
      <c r="B14" s="198"/>
      <c r="C14" s="198"/>
      <c r="D14" s="198"/>
      <c r="E14" s="199"/>
      <c r="F14" s="100" t="s">
        <v>125</v>
      </c>
      <c r="G14" s="100" t="s">
        <v>123</v>
      </c>
      <c r="H14" s="73" t="s">
        <v>124</v>
      </c>
    </row>
    <row r="15" spans="1:8" ht="15.75">
      <c r="A15" s="194" t="s">
        <v>5</v>
      </c>
      <c r="B15" s="195"/>
      <c r="C15" s="195"/>
      <c r="D15" s="195"/>
      <c r="E15" s="190"/>
      <c r="F15" s="74"/>
      <c r="G15" s="74"/>
      <c r="H15" s="75"/>
    </row>
    <row r="16" spans="1:8" ht="18">
      <c r="A16" s="196"/>
      <c r="B16" s="189"/>
      <c r="C16" s="189"/>
      <c r="D16" s="189"/>
      <c r="E16" s="189"/>
      <c r="F16" s="190"/>
      <c r="G16" s="190"/>
      <c r="H16" s="190"/>
    </row>
    <row r="17" spans="1:8" ht="26.25">
      <c r="A17" s="197"/>
      <c r="B17" s="198"/>
      <c r="C17" s="198"/>
      <c r="D17" s="198"/>
      <c r="E17" s="199"/>
      <c r="F17" s="100" t="s">
        <v>112</v>
      </c>
      <c r="G17" s="100" t="s">
        <v>113</v>
      </c>
      <c r="H17" s="73" t="s">
        <v>114</v>
      </c>
    </row>
    <row r="18" spans="1:8" ht="15.75">
      <c r="A18" s="193" t="s">
        <v>6</v>
      </c>
      <c r="B18" s="192"/>
      <c r="C18" s="192"/>
      <c r="D18" s="192"/>
      <c r="E18" s="192"/>
      <c r="F18" s="74"/>
      <c r="G18" s="74"/>
      <c r="H18" s="74"/>
    </row>
    <row r="19" spans="1:8" ht="15.75">
      <c r="A19" s="193" t="s">
        <v>7</v>
      </c>
      <c r="B19" s="192"/>
      <c r="C19" s="192"/>
      <c r="D19" s="192"/>
      <c r="E19" s="192"/>
      <c r="F19" s="74"/>
      <c r="G19" s="74"/>
      <c r="H19" s="74"/>
    </row>
    <row r="20" spans="1:8" ht="15.75">
      <c r="A20" s="191" t="s">
        <v>8</v>
      </c>
      <c r="B20" s="192"/>
      <c r="C20" s="192"/>
      <c r="D20" s="192"/>
      <c r="E20" s="192"/>
      <c r="F20" s="74"/>
      <c r="G20" s="74"/>
      <c r="H20" s="74"/>
    </row>
    <row r="21" spans="1:8" ht="18">
      <c r="A21" s="200"/>
      <c r="B21" s="198"/>
      <c r="C21" s="198"/>
      <c r="D21" s="198"/>
      <c r="E21" s="199"/>
      <c r="F21" s="76"/>
      <c r="G21" s="76"/>
      <c r="H21" s="76"/>
    </row>
    <row r="22" spans="1:8" ht="15.75">
      <c r="A22" s="191" t="s">
        <v>9</v>
      </c>
      <c r="B22" s="192"/>
      <c r="C22" s="192"/>
      <c r="D22" s="192"/>
      <c r="E22" s="192"/>
      <c r="F22" s="74">
        <f>SUM(F12,F15,F20)</f>
        <v>0</v>
      </c>
      <c r="G22" s="74">
        <f>SUM(G12,G15,G20)</f>
        <v>0</v>
      </c>
      <c r="H22" s="74">
        <f>SUM(H12,H15,H20)</f>
        <v>0</v>
      </c>
    </row>
  </sheetData>
  <sheetProtection/>
  <mergeCells count="20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5:E5"/>
    <mergeCell ref="A13:H13"/>
    <mergeCell ref="A22:E22"/>
    <mergeCell ref="A18:E18"/>
    <mergeCell ref="A19:E19"/>
    <mergeCell ref="A20:E20"/>
    <mergeCell ref="A15:E15"/>
    <mergeCell ref="A16:H16"/>
    <mergeCell ref="A14:E14"/>
    <mergeCell ref="A17:E17"/>
    <mergeCell ref="A21:E21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2"/>
  <sheetViews>
    <sheetView zoomScalePageLayoutView="0" workbookViewId="0" topLeftCell="A10">
      <selection activeCell="J24" sqref="J24"/>
    </sheetView>
  </sheetViews>
  <sheetFormatPr defaultColWidth="11.421875" defaultRowHeight="12.75"/>
  <cols>
    <col min="1" max="1" width="16.00390625" style="35" customWidth="1"/>
    <col min="2" max="4" width="17.57421875" style="35" customWidth="1"/>
    <col min="5" max="5" width="17.57421875" style="66" customWidth="1"/>
    <col min="6" max="9" width="17.57421875" style="10" customWidth="1"/>
    <col min="10" max="10" width="7.8515625" style="10" customWidth="1"/>
    <col min="11" max="11" width="14.28125" style="10" customWidth="1"/>
    <col min="12" max="12" width="7.8515625" style="10" customWidth="1"/>
    <col min="13" max="16384" width="11.421875" style="10" customWidth="1"/>
  </cols>
  <sheetData>
    <row r="1" spans="1:9" ht="24" customHeight="1">
      <c r="A1" s="204" t="s">
        <v>10</v>
      </c>
      <c r="B1" s="204"/>
      <c r="C1" s="204"/>
      <c r="D1" s="204"/>
      <c r="E1" s="204"/>
      <c r="F1" s="204"/>
      <c r="G1" s="204"/>
      <c r="H1" s="204"/>
      <c r="I1" s="204"/>
    </row>
    <row r="2" spans="1:9" s="1" customFormat="1" ht="13.5" thickBot="1">
      <c r="A2" s="16"/>
      <c r="I2" s="17" t="s">
        <v>11</v>
      </c>
    </row>
    <row r="3" spans="1:9" s="1" customFormat="1" ht="26.25" thickBot="1">
      <c r="A3" s="82" t="s">
        <v>12</v>
      </c>
      <c r="B3" s="214" t="s">
        <v>96</v>
      </c>
      <c r="C3" s="215"/>
      <c r="D3" s="216"/>
      <c r="E3" s="216"/>
      <c r="F3" s="216"/>
      <c r="G3" s="216"/>
      <c r="H3" s="216"/>
      <c r="I3" s="217"/>
    </row>
    <row r="4" spans="1:9" s="1" customFormat="1" ht="77.25" thickBot="1">
      <c r="A4" s="83" t="s">
        <v>13</v>
      </c>
      <c r="B4" s="18" t="s">
        <v>77</v>
      </c>
      <c r="C4" s="86" t="s">
        <v>78</v>
      </c>
      <c r="D4" s="19" t="s">
        <v>14</v>
      </c>
      <c r="E4" s="19" t="s">
        <v>15</v>
      </c>
      <c r="F4" s="19" t="s">
        <v>16</v>
      </c>
      <c r="G4" s="19" t="s">
        <v>17</v>
      </c>
      <c r="H4" s="19" t="s">
        <v>18</v>
      </c>
      <c r="I4" s="20" t="s">
        <v>19</v>
      </c>
    </row>
    <row r="5" spans="1:9" s="1" customFormat="1" ht="12.75">
      <c r="A5" s="92">
        <v>633</v>
      </c>
      <c r="B5" s="93"/>
      <c r="C5" s="102"/>
      <c r="D5" s="103"/>
      <c r="E5" s="104"/>
      <c r="F5" s="105"/>
      <c r="G5" s="105"/>
      <c r="H5" s="106"/>
      <c r="I5" s="107"/>
    </row>
    <row r="6" spans="1:9" s="1" customFormat="1" ht="12.75">
      <c r="A6" s="21">
        <v>6331</v>
      </c>
      <c r="B6" s="87"/>
      <c r="C6" s="108"/>
      <c r="D6" s="109"/>
      <c r="E6" s="110"/>
      <c r="F6" s="101"/>
      <c r="G6" s="101"/>
      <c r="H6" s="111"/>
      <c r="I6" s="112"/>
    </row>
    <row r="7" spans="1:9" s="1" customFormat="1" ht="12.75">
      <c r="A7" s="94">
        <v>636</v>
      </c>
      <c r="B7" s="95"/>
      <c r="C7" s="113">
        <v>9757459</v>
      </c>
      <c r="D7" s="114"/>
      <c r="E7" s="115"/>
      <c r="F7" s="116">
        <v>455600</v>
      </c>
      <c r="G7" s="116"/>
      <c r="H7" s="117"/>
      <c r="I7" s="118"/>
    </row>
    <row r="8" spans="1:9" s="1" customFormat="1" ht="12.75">
      <c r="A8" s="21">
        <v>6361</v>
      </c>
      <c r="B8" s="87"/>
      <c r="C8" s="108">
        <v>9757459</v>
      </c>
      <c r="D8" s="109"/>
      <c r="E8" s="110"/>
      <c r="F8" s="101">
        <v>355600</v>
      </c>
      <c r="G8" s="101"/>
      <c r="H8" s="111"/>
      <c r="I8" s="112"/>
    </row>
    <row r="9" spans="1:9" s="1" customFormat="1" ht="12.75">
      <c r="A9" s="21">
        <v>6361</v>
      </c>
      <c r="B9" s="87"/>
      <c r="C9" s="108"/>
      <c r="D9" s="109"/>
      <c r="E9" s="110"/>
      <c r="F9" s="101">
        <v>100000</v>
      </c>
      <c r="G9" s="101"/>
      <c r="H9" s="111"/>
      <c r="I9" s="112"/>
    </row>
    <row r="10" spans="1:9" s="1" customFormat="1" ht="12.75">
      <c r="A10" s="94">
        <v>641</v>
      </c>
      <c r="B10" s="95"/>
      <c r="C10" s="113"/>
      <c r="D10" s="114"/>
      <c r="E10" s="115"/>
      <c r="F10" s="116"/>
      <c r="G10" s="116"/>
      <c r="H10" s="117"/>
      <c r="I10" s="118"/>
    </row>
    <row r="11" spans="1:9" s="1" customFormat="1" ht="12.75">
      <c r="A11" s="21">
        <v>6413</v>
      </c>
      <c r="B11" s="87"/>
      <c r="C11" s="108"/>
      <c r="D11" s="109"/>
      <c r="E11" s="110"/>
      <c r="F11" s="101"/>
      <c r="G11" s="101"/>
      <c r="H11" s="111"/>
      <c r="I11" s="112"/>
    </row>
    <row r="12" spans="1:9" s="1" customFormat="1" ht="12.75">
      <c r="A12" s="94">
        <v>652</v>
      </c>
      <c r="B12" s="95"/>
      <c r="C12" s="113"/>
      <c r="D12" s="114"/>
      <c r="E12" s="115">
        <v>659500</v>
      </c>
      <c r="F12" s="116"/>
      <c r="G12" s="116"/>
      <c r="H12" s="117"/>
      <c r="I12" s="118"/>
    </row>
    <row r="13" spans="1:9" s="1" customFormat="1" ht="12.75">
      <c r="A13" s="21">
        <v>6526</v>
      </c>
      <c r="B13" s="87"/>
      <c r="C13" s="108"/>
      <c r="D13" s="109"/>
      <c r="E13" s="110">
        <v>659500</v>
      </c>
      <c r="F13" s="101"/>
      <c r="G13" s="101"/>
      <c r="H13" s="111"/>
      <c r="I13" s="112"/>
    </row>
    <row r="14" spans="1:9" s="1" customFormat="1" ht="12.75">
      <c r="A14" s="94">
        <v>661</v>
      </c>
      <c r="B14" s="96"/>
      <c r="C14" s="119"/>
      <c r="D14" s="114">
        <v>80000</v>
      </c>
      <c r="E14" s="114"/>
      <c r="F14" s="114"/>
      <c r="G14" s="114"/>
      <c r="H14" s="120"/>
      <c r="I14" s="121"/>
    </row>
    <row r="15" spans="1:9" s="1" customFormat="1" ht="12.75">
      <c r="A15" s="21">
        <v>6615</v>
      </c>
      <c r="B15" s="22"/>
      <c r="C15" s="122"/>
      <c r="D15" s="109">
        <v>80000</v>
      </c>
      <c r="E15" s="109"/>
      <c r="F15" s="109"/>
      <c r="G15" s="109"/>
      <c r="H15" s="123"/>
      <c r="I15" s="124"/>
    </row>
    <row r="16" spans="1:9" s="1" customFormat="1" ht="12.75">
      <c r="A16" s="94">
        <v>663</v>
      </c>
      <c r="B16" s="96"/>
      <c r="C16" s="119"/>
      <c r="D16" s="114"/>
      <c r="E16" s="114"/>
      <c r="F16" s="114"/>
      <c r="G16" s="114">
        <v>10000</v>
      </c>
      <c r="H16" s="120"/>
      <c r="I16" s="121"/>
    </row>
    <row r="17" spans="1:9" s="1" customFormat="1" ht="12.75">
      <c r="A17" s="21">
        <v>6631</v>
      </c>
      <c r="B17" s="22"/>
      <c r="C17" s="122"/>
      <c r="D17" s="109"/>
      <c r="E17" s="109"/>
      <c r="F17" s="109"/>
      <c r="G17" s="109">
        <v>10000</v>
      </c>
      <c r="H17" s="123"/>
      <c r="I17" s="124"/>
    </row>
    <row r="18" spans="1:9" s="1" customFormat="1" ht="12.75">
      <c r="A18" s="94">
        <v>671</v>
      </c>
      <c r="B18" s="96">
        <v>1802337</v>
      </c>
      <c r="C18" s="119"/>
      <c r="D18" s="114"/>
      <c r="E18" s="114"/>
      <c r="F18" s="114"/>
      <c r="G18" s="114"/>
      <c r="H18" s="120"/>
      <c r="I18" s="121"/>
    </row>
    <row r="19" spans="1:9" s="1" customFormat="1" ht="12.75">
      <c r="A19" s="21">
        <v>6711</v>
      </c>
      <c r="B19" s="22">
        <v>651818</v>
      </c>
      <c r="C19" s="122"/>
      <c r="D19" s="109"/>
      <c r="E19" s="109"/>
      <c r="F19" s="109"/>
      <c r="G19" s="109"/>
      <c r="H19" s="123"/>
      <c r="I19" s="124"/>
    </row>
    <row r="20" spans="1:9" s="1" customFormat="1" ht="12.75">
      <c r="A20" s="21">
        <v>6711</v>
      </c>
      <c r="B20" s="22">
        <v>25000</v>
      </c>
      <c r="C20" s="122"/>
      <c r="D20" s="109"/>
      <c r="E20" s="109"/>
      <c r="F20" s="109"/>
      <c r="G20" s="109"/>
      <c r="H20" s="123"/>
      <c r="I20" s="124"/>
    </row>
    <row r="21" spans="1:9" s="1" customFormat="1" ht="12.75">
      <c r="A21" s="26">
        <v>6711</v>
      </c>
      <c r="B21" s="22">
        <v>20309</v>
      </c>
      <c r="C21" s="122"/>
      <c r="D21" s="109"/>
      <c r="E21" s="109"/>
      <c r="F21" s="109"/>
      <c r="G21" s="109"/>
      <c r="H21" s="123"/>
      <c r="I21" s="124"/>
    </row>
    <row r="22" spans="1:9" s="1" customFormat="1" ht="12.75">
      <c r="A22" s="26">
        <v>6712</v>
      </c>
      <c r="B22" s="22">
        <v>850000</v>
      </c>
      <c r="C22" s="122"/>
      <c r="D22" s="109"/>
      <c r="E22" s="109"/>
      <c r="F22" s="109"/>
      <c r="G22" s="109"/>
      <c r="H22" s="123"/>
      <c r="I22" s="124"/>
    </row>
    <row r="23" spans="1:9" s="1" customFormat="1" ht="12.75">
      <c r="A23" s="26">
        <v>6711</v>
      </c>
      <c r="B23" s="22">
        <v>255210</v>
      </c>
      <c r="C23" s="122"/>
      <c r="D23" s="109"/>
      <c r="E23" s="109"/>
      <c r="F23" s="109"/>
      <c r="G23" s="109"/>
      <c r="H23" s="123"/>
      <c r="I23" s="124"/>
    </row>
    <row r="24" spans="1:9" s="1" customFormat="1" ht="13.5" thickBot="1">
      <c r="A24" s="27"/>
      <c r="B24" s="28"/>
      <c r="C24" s="125"/>
      <c r="D24" s="126"/>
      <c r="E24" s="126"/>
      <c r="F24" s="126"/>
      <c r="G24" s="126"/>
      <c r="H24" s="127"/>
      <c r="I24" s="128"/>
    </row>
    <row r="25" spans="1:9" s="1" customFormat="1" ht="30" customHeight="1" thickBot="1">
      <c r="A25" s="32" t="s">
        <v>20</v>
      </c>
      <c r="B25" s="33">
        <f>B5+B10+B12+B14+B16+B18</f>
        <v>1802337</v>
      </c>
      <c r="C25" s="129">
        <f>C5+C7+C10+C12+C14+C16+C18</f>
        <v>9757459</v>
      </c>
      <c r="D25" s="129">
        <f>D5+D10+D12+D14+D16+D18</f>
        <v>80000</v>
      </c>
      <c r="E25" s="129">
        <v>659500</v>
      </c>
      <c r="F25" s="129">
        <f>F5+F7+F10+F12+F14+F16+F18</f>
        <v>455600</v>
      </c>
      <c r="G25" s="129">
        <v>10000</v>
      </c>
      <c r="H25" s="129">
        <f>H5+H10+H12+H14+H16+H18</f>
        <v>0</v>
      </c>
      <c r="I25" s="129">
        <f>I5+I10+I12+I14+I16+I18</f>
        <v>0</v>
      </c>
    </row>
    <row r="26" spans="1:9" s="1" customFormat="1" ht="28.5" customHeight="1" thickBot="1">
      <c r="A26" s="32" t="s">
        <v>116</v>
      </c>
      <c r="B26" s="211">
        <v>12764896</v>
      </c>
      <c r="C26" s="212"/>
      <c r="D26" s="212"/>
      <c r="E26" s="212"/>
      <c r="F26" s="212"/>
      <c r="G26" s="212"/>
      <c r="H26" s="212"/>
      <c r="I26" s="213"/>
    </row>
    <row r="27" spans="1:9" ht="13.5" thickBot="1">
      <c r="A27" s="13"/>
      <c r="B27" s="97"/>
      <c r="C27" s="13"/>
      <c r="D27" s="13"/>
      <c r="E27" s="14"/>
      <c r="F27" s="34"/>
      <c r="I27" s="17"/>
    </row>
    <row r="28" spans="1:9" ht="24" customHeight="1" thickBot="1">
      <c r="A28" s="84" t="s">
        <v>12</v>
      </c>
      <c r="B28" s="214" t="s">
        <v>96</v>
      </c>
      <c r="C28" s="215"/>
      <c r="D28" s="216"/>
      <c r="E28" s="216"/>
      <c r="F28" s="216"/>
      <c r="G28" s="216"/>
      <c r="H28" s="216"/>
      <c r="I28" s="217"/>
    </row>
    <row r="29" spans="1:9" ht="77.25" thickBot="1">
      <c r="A29" s="85" t="s">
        <v>13</v>
      </c>
      <c r="B29" s="18" t="s">
        <v>77</v>
      </c>
      <c r="C29" s="86" t="s">
        <v>78</v>
      </c>
      <c r="D29" s="19" t="s">
        <v>14</v>
      </c>
      <c r="E29" s="19" t="s">
        <v>15</v>
      </c>
      <c r="F29" s="19" t="s">
        <v>16</v>
      </c>
      <c r="G29" s="19" t="s">
        <v>17</v>
      </c>
      <c r="H29" s="19" t="s">
        <v>18</v>
      </c>
      <c r="I29" s="20" t="s">
        <v>19</v>
      </c>
    </row>
    <row r="30" spans="1:9" ht="12.75">
      <c r="A30" s="3">
        <v>633</v>
      </c>
      <c r="B30" s="4"/>
      <c r="C30" s="4"/>
      <c r="D30" s="5"/>
      <c r="E30" s="6"/>
      <c r="F30" s="7"/>
      <c r="G30" s="7"/>
      <c r="H30" s="8"/>
      <c r="I30" s="9"/>
    </row>
    <row r="31" spans="1:9" ht="12.75">
      <c r="A31" s="21">
        <v>636</v>
      </c>
      <c r="B31" s="87"/>
      <c r="C31" s="87"/>
      <c r="D31" s="23"/>
      <c r="E31" s="88"/>
      <c r="F31" s="89"/>
      <c r="G31" s="89"/>
      <c r="H31" s="90"/>
      <c r="I31" s="91"/>
    </row>
    <row r="32" spans="1:9" ht="12.75">
      <c r="A32" s="21">
        <v>641</v>
      </c>
      <c r="B32" s="87"/>
      <c r="C32" s="87"/>
      <c r="D32" s="23"/>
      <c r="E32" s="88"/>
      <c r="F32" s="89"/>
      <c r="G32" s="89"/>
      <c r="H32" s="90"/>
      <c r="I32" s="91"/>
    </row>
    <row r="33" spans="1:9" ht="12.75">
      <c r="A33" s="21">
        <v>652</v>
      </c>
      <c r="B33" s="22"/>
      <c r="C33" s="22"/>
      <c r="D33" s="23"/>
      <c r="E33" s="23"/>
      <c r="F33" s="23"/>
      <c r="G33" s="23"/>
      <c r="H33" s="24"/>
      <c r="I33" s="25"/>
    </row>
    <row r="34" spans="1:9" ht="12.75">
      <c r="A34" s="21">
        <v>661</v>
      </c>
      <c r="B34" s="22"/>
      <c r="C34" s="22"/>
      <c r="D34" s="23"/>
      <c r="E34" s="23"/>
      <c r="F34" s="23"/>
      <c r="G34" s="23"/>
      <c r="H34" s="24"/>
      <c r="I34" s="25"/>
    </row>
    <row r="35" spans="1:9" ht="12.75">
      <c r="A35" s="21">
        <v>663</v>
      </c>
      <c r="B35" s="22"/>
      <c r="C35" s="22"/>
      <c r="D35" s="23"/>
      <c r="E35" s="23"/>
      <c r="F35" s="23"/>
      <c r="G35" s="23"/>
      <c r="H35" s="24"/>
      <c r="I35" s="25"/>
    </row>
    <row r="36" spans="1:9" ht="12.75">
      <c r="A36" s="21">
        <v>671</v>
      </c>
      <c r="B36" s="22"/>
      <c r="C36" s="22"/>
      <c r="D36" s="23"/>
      <c r="E36" s="23"/>
      <c r="F36" s="23"/>
      <c r="G36" s="23"/>
      <c r="H36" s="24"/>
      <c r="I36" s="25"/>
    </row>
    <row r="37" spans="1:9" ht="12.75">
      <c r="A37" s="26"/>
      <c r="B37" s="22"/>
      <c r="C37" s="22"/>
      <c r="D37" s="23"/>
      <c r="E37" s="23"/>
      <c r="F37" s="23"/>
      <c r="G37" s="23"/>
      <c r="H37" s="24"/>
      <c r="I37" s="25"/>
    </row>
    <row r="38" spans="1:9" ht="12.75">
      <c r="A38" s="26"/>
      <c r="B38" s="22"/>
      <c r="C38" s="22"/>
      <c r="D38" s="23"/>
      <c r="E38" s="23"/>
      <c r="F38" s="23"/>
      <c r="G38" s="23"/>
      <c r="H38" s="24"/>
      <c r="I38" s="25"/>
    </row>
    <row r="39" spans="1:9" ht="12.75">
      <c r="A39" s="26"/>
      <c r="B39" s="22"/>
      <c r="C39" s="22"/>
      <c r="D39" s="23"/>
      <c r="E39" s="23"/>
      <c r="F39" s="23"/>
      <c r="G39" s="23"/>
      <c r="H39" s="24"/>
      <c r="I39" s="25"/>
    </row>
    <row r="40" spans="1:9" ht="13.5" thickBot="1">
      <c r="A40" s="27"/>
      <c r="B40" s="28"/>
      <c r="C40" s="28"/>
      <c r="D40" s="29"/>
      <c r="E40" s="29"/>
      <c r="F40" s="29"/>
      <c r="G40" s="29"/>
      <c r="H40" s="30"/>
      <c r="I40" s="31"/>
    </row>
    <row r="41" spans="1:9" s="1" customFormat="1" ht="30" customHeight="1" thickBot="1">
      <c r="A41" s="32" t="s">
        <v>20</v>
      </c>
      <c r="B41" s="33">
        <f aca="true" t="shared" si="0" ref="B41:I41">SUM(B30:B36)</f>
        <v>0</v>
      </c>
      <c r="C41" s="33">
        <f t="shared" si="0"/>
        <v>0</v>
      </c>
      <c r="D41" s="33">
        <f t="shared" si="0"/>
        <v>0</v>
      </c>
      <c r="E41" s="33">
        <f t="shared" si="0"/>
        <v>0</v>
      </c>
      <c r="F41" s="33">
        <f t="shared" si="0"/>
        <v>0</v>
      </c>
      <c r="G41" s="33">
        <f t="shared" si="0"/>
        <v>0</v>
      </c>
      <c r="H41" s="33">
        <f t="shared" si="0"/>
        <v>0</v>
      </c>
      <c r="I41" s="33">
        <f t="shared" si="0"/>
        <v>0</v>
      </c>
    </row>
    <row r="42" spans="1:9" s="1" customFormat="1" ht="28.5" customHeight="1" thickBot="1">
      <c r="A42" s="32" t="s">
        <v>117</v>
      </c>
      <c r="B42" s="211">
        <f>B41+C41+D41+E41+F41+G41+H41+I41</f>
        <v>0</v>
      </c>
      <c r="C42" s="212"/>
      <c r="D42" s="212"/>
      <c r="E42" s="212"/>
      <c r="F42" s="212"/>
      <c r="G42" s="212"/>
      <c r="H42" s="212"/>
      <c r="I42" s="213"/>
    </row>
    <row r="43" spans="5:6" ht="13.5" thickBot="1">
      <c r="E43" s="36"/>
      <c r="F43" s="37"/>
    </row>
    <row r="44" spans="1:9" ht="26.25" thickBot="1">
      <c r="A44" s="84" t="s">
        <v>12</v>
      </c>
      <c r="B44" s="214" t="s">
        <v>115</v>
      </c>
      <c r="C44" s="215"/>
      <c r="D44" s="216"/>
      <c r="E44" s="216"/>
      <c r="F44" s="216"/>
      <c r="G44" s="216"/>
      <c r="H44" s="216"/>
      <c r="I44" s="217"/>
    </row>
    <row r="45" spans="1:9" ht="77.25" thickBot="1">
      <c r="A45" s="85" t="s">
        <v>13</v>
      </c>
      <c r="B45" s="18" t="s">
        <v>77</v>
      </c>
      <c r="C45" s="86" t="s">
        <v>78</v>
      </c>
      <c r="D45" s="19" t="s">
        <v>14</v>
      </c>
      <c r="E45" s="19" t="s">
        <v>15</v>
      </c>
      <c r="F45" s="19" t="s">
        <v>16</v>
      </c>
      <c r="G45" s="19" t="s">
        <v>17</v>
      </c>
      <c r="H45" s="19" t="s">
        <v>18</v>
      </c>
      <c r="I45" s="20" t="s">
        <v>19</v>
      </c>
    </row>
    <row r="46" spans="1:9" ht="12.75">
      <c r="A46" s="3">
        <v>633</v>
      </c>
      <c r="B46" s="4"/>
      <c r="C46" s="4"/>
      <c r="D46" s="5"/>
      <c r="E46" s="6"/>
      <c r="F46" s="7"/>
      <c r="G46" s="7"/>
      <c r="H46" s="8"/>
      <c r="I46" s="9"/>
    </row>
    <row r="47" spans="1:9" ht="12.75">
      <c r="A47" s="21">
        <v>636</v>
      </c>
      <c r="B47" s="87"/>
      <c r="C47" s="87"/>
      <c r="D47" s="23"/>
      <c r="E47" s="88"/>
      <c r="F47" s="89"/>
      <c r="G47" s="89"/>
      <c r="H47" s="90"/>
      <c r="I47" s="91"/>
    </row>
    <row r="48" spans="1:9" ht="12.75">
      <c r="A48" s="21">
        <v>641</v>
      </c>
      <c r="B48" s="22"/>
      <c r="C48" s="22"/>
      <c r="D48" s="23"/>
      <c r="E48" s="23"/>
      <c r="F48" s="23"/>
      <c r="G48" s="23"/>
      <c r="H48" s="24"/>
      <c r="I48" s="25"/>
    </row>
    <row r="49" spans="1:9" ht="12.75">
      <c r="A49" s="21">
        <v>652</v>
      </c>
      <c r="B49" s="22"/>
      <c r="C49" s="22"/>
      <c r="D49" s="23"/>
      <c r="E49" s="23"/>
      <c r="F49" s="23"/>
      <c r="G49" s="23"/>
      <c r="H49" s="24"/>
      <c r="I49" s="25"/>
    </row>
    <row r="50" spans="1:9" ht="12.75">
      <c r="A50" s="21">
        <v>661</v>
      </c>
      <c r="B50" s="22"/>
      <c r="C50" s="22"/>
      <c r="D50" s="23"/>
      <c r="E50" s="23"/>
      <c r="F50" s="23"/>
      <c r="G50" s="23"/>
      <c r="H50" s="24"/>
      <c r="I50" s="25"/>
    </row>
    <row r="51" spans="1:9" ht="12.75">
      <c r="A51" s="21">
        <v>663</v>
      </c>
      <c r="B51" s="22"/>
      <c r="C51" s="22"/>
      <c r="D51" s="23"/>
      <c r="E51" s="23"/>
      <c r="F51" s="23"/>
      <c r="G51" s="23"/>
      <c r="H51" s="24"/>
      <c r="I51" s="25"/>
    </row>
    <row r="52" spans="1:9" ht="13.5" customHeight="1">
      <c r="A52" s="21">
        <v>671</v>
      </c>
      <c r="B52" s="22"/>
      <c r="C52" s="22"/>
      <c r="D52" s="23"/>
      <c r="E52" s="23"/>
      <c r="F52" s="23"/>
      <c r="G52" s="23"/>
      <c r="H52" s="24"/>
      <c r="I52" s="25"/>
    </row>
    <row r="53" spans="1:9" ht="13.5" customHeight="1">
      <c r="A53" s="26"/>
      <c r="B53" s="22"/>
      <c r="C53" s="22"/>
      <c r="D53" s="23"/>
      <c r="E53" s="23"/>
      <c r="F53" s="23"/>
      <c r="G53" s="23"/>
      <c r="H53" s="24"/>
      <c r="I53" s="25"/>
    </row>
    <row r="54" spans="1:9" ht="13.5" customHeight="1">
      <c r="A54" s="26"/>
      <c r="B54" s="22"/>
      <c r="C54" s="22"/>
      <c r="D54" s="23"/>
      <c r="E54" s="23"/>
      <c r="F54" s="23"/>
      <c r="G54" s="23"/>
      <c r="H54" s="24"/>
      <c r="I54" s="25"/>
    </row>
    <row r="55" spans="1:9" ht="13.5" thickBot="1">
      <c r="A55" s="27"/>
      <c r="B55" s="28"/>
      <c r="C55" s="28"/>
      <c r="D55" s="29"/>
      <c r="E55" s="29"/>
      <c r="F55" s="29"/>
      <c r="G55" s="29"/>
      <c r="H55" s="30"/>
      <c r="I55" s="31"/>
    </row>
    <row r="56" spans="1:9" s="1" customFormat="1" ht="30" customHeight="1" thickBot="1">
      <c r="A56" s="32" t="s">
        <v>20</v>
      </c>
      <c r="B56" s="33">
        <f>SUM(B46:B55)</f>
        <v>0</v>
      </c>
      <c r="C56" s="33">
        <f aca="true" t="shared" si="1" ref="C56:I56">SUM(C46:C55)</f>
        <v>0</v>
      </c>
      <c r="D56" s="33">
        <f t="shared" si="1"/>
        <v>0</v>
      </c>
      <c r="E56" s="33">
        <f t="shared" si="1"/>
        <v>0</v>
      </c>
      <c r="F56" s="33">
        <f t="shared" si="1"/>
        <v>0</v>
      </c>
      <c r="G56" s="33">
        <f t="shared" si="1"/>
        <v>0</v>
      </c>
      <c r="H56" s="33">
        <f t="shared" si="1"/>
        <v>0</v>
      </c>
      <c r="I56" s="33">
        <f t="shared" si="1"/>
        <v>0</v>
      </c>
    </row>
    <row r="57" spans="1:9" s="1" customFormat="1" ht="28.5" customHeight="1" thickBot="1">
      <c r="A57" s="32" t="s">
        <v>118</v>
      </c>
      <c r="B57" s="211">
        <f>B56+C56+D56+E56+F56+G56+H56+I56</f>
        <v>0</v>
      </c>
      <c r="C57" s="212"/>
      <c r="D57" s="212"/>
      <c r="E57" s="212"/>
      <c r="F57" s="212"/>
      <c r="G57" s="212"/>
      <c r="H57" s="212"/>
      <c r="I57" s="213"/>
    </row>
    <row r="58" spans="4:6" ht="13.5" customHeight="1">
      <c r="D58" s="38"/>
      <c r="E58" s="36"/>
      <c r="F58" s="39"/>
    </row>
    <row r="59" spans="4:6" ht="13.5" customHeight="1">
      <c r="D59" s="38"/>
      <c r="E59" s="40"/>
      <c r="F59" s="41"/>
    </row>
    <row r="60" spans="5:6" ht="13.5" customHeight="1">
      <c r="E60" s="42"/>
      <c r="F60" s="43"/>
    </row>
    <row r="61" spans="5:6" ht="13.5" customHeight="1">
      <c r="E61" s="44"/>
      <c r="F61" s="45"/>
    </row>
    <row r="62" spans="5:6" ht="13.5" customHeight="1">
      <c r="E62" s="36"/>
      <c r="F62" s="37"/>
    </row>
    <row r="63" spans="4:6" ht="28.5" customHeight="1">
      <c r="D63" s="38"/>
      <c r="E63" s="36"/>
      <c r="F63" s="46"/>
    </row>
    <row r="64" spans="4:6" ht="13.5" customHeight="1">
      <c r="D64" s="38"/>
      <c r="E64" s="36"/>
      <c r="F64" s="41"/>
    </row>
    <row r="65" spans="5:6" ht="13.5" customHeight="1">
      <c r="E65" s="36"/>
      <c r="F65" s="37"/>
    </row>
    <row r="66" spans="5:6" ht="13.5" customHeight="1">
      <c r="E66" s="36"/>
      <c r="F66" s="45"/>
    </row>
    <row r="67" spans="5:6" ht="13.5" customHeight="1">
      <c r="E67" s="36"/>
      <c r="F67" s="37"/>
    </row>
    <row r="68" spans="5:6" ht="22.5" customHeight="1">
      <c r="E68" s="36"/>
      <c r="F68" s="47"/>
    </row>
    <row r="69" spans="5:6" ht="13.5" customHeight="1">
      <c r="E69" s="42"/>
      <c r="F69" s="43"/>
    </row>
    <row r="70" spans="2:6" ht="13.5" customHeight="1">
      <c r="B70" s="38"/>
      <c r="C70" s="38"/>
      <c r="E70" s="42"/>
      <c r="F70" s="48"/>
    </row>
    <row r="71" spans="4:6" ht="13.5" customHeight="1">
      <c r="D71" s="38"/>
      <c r="E71" s="42"/>
      <c r="F71" s="49"/>
    </row>
    <row r="72" spans="4:6" ht="13.5" customHeight="1">
      <c r="D72" s="38"/>
      <c r="E72" s="44"/>
      <c r="F72" s="41"/>
    </row>
    <row r="73" spans="5:6" ht="13.5" customHeight="1">
      <c r="E73" s="36"/>
      <c r="F73" s="37"/>
    </row>
    <row r="74" spans="2:6" ht="13.5" customHeight="1">
      <c r="B74" s="38"/>
      <c r="C74" s="38"/>
      <c r="E74" s="36"/>
      <c r="F74" s="39"/>
    </row>
    <row r="75" spans="4:6" ht="13.5" customHeight="1">
      <c r="D75" s="38"/>
      <c r="E75" s="36"/>
      <c r="F75" s="48"/>
    </row>
    <row r="76" spans="4:6" ht="13.5" customHeight="1">
      <c r="D76" s="38"/>
      <c r="E76" s="44"/>
      <c r="F76" s="41"/>
    </row>
    <row r="77" spans="5:6" ht="13.5" customHeight="1">
      <c r="E77" s="42"/>
      <c r="F77" s="37"/>
    </row>
    <row r="78" spans="4:6" ht="13.5" customHeight="1">
      <c r="D78" s="38"/>
      <c r="E78" s="42"/>
      <c r="F78" s="48"/>
    </row>
    <row r="79" spans="5:6" ht="22.5" customHeight="1">
      <c r="E79" s="44"/>
      <c r="F79" s="47"/>
    </row>
    <row r="80" spans="5:6" ht="13.5" customHeight="1">
      <c r="E80" s="36"/>
      <c r="F80" s="37"/>
    </row>
    <row r="81" spans="5:6" ht="13.5" customHeight="1">
      <c r="E81" s="44"/>
      <c r="F81" s="41"/>
    </row>
    <row r="82" spans="5:6" ht="13.5" customHeight="1">
      <c r="E82" s="36"/>
      <c r="F82" s="37"/>
    </row>
    <row r="83" spans="5:6" ht="13.5" customHeight="1">
      <c r="E83" s="36"/>
      <c r="F83" s="37"/>
    </row>
    <row r="84" spans="1:6" ht="13.5" customHeight="1">
      <c r="A84" s="38"/>
      <c r="E84" s="50"/>
      <c r="F84" s="48"/>
    </row>
    <row r="85" spans="2:6" ht="13.5" customHeight="1">
      <c r="B85" s="38"/>
      <c r="C85" s="38"/>
      <c r="D85" s="38"/>
      <c r="E85" s="51"/>
      <c r="F85" s="48"/>
    </row>
    <row r="86" spans="2:6" ht="13.5" customHeight="1">
      <c r="B86" s="38"/>
      <c r="C86" s="38"/>
      <c r="D86" s="38"/>
      <c r="E86" s="51"/>
      <c r="F86" s="39"/>
    </row>
    <row r="87" spans="2:6" ht="13.5" customHeight="1">
      <c r="B87" s="38"/>
      <c r="C87" s="38"/>
      <c r="D87" s="38"/>
      <c r="E87" s="44"/>
      <c r="F87" s="45"/>
    </row>
    <row r="88" spans="5:6" ht="12.75">
      <c r="E88" s="36"/>
      <c r="F88" s="37"/>
    </row>
    <row r="89" spans="2:6" ht="12.75">
      <c r="B89" s="38"/>
      <c r="C89" s="38"/>
      <c r="E89" s="36"/>
      <c r="F89" s="48"/>
    </row>
    <row r="90" spans="4:6" ht="12.75">
      <c r="D90" s="38"/>
      <c r="E90" s="36"/>
      <c r="F90" s="39"/>
    </row>
    <row r="91" spans="4:6" ht="12.75">
      <c r="D91" s="38"/>
      <c r="E91" s="44"/>
      <c r="F91" s="41"/>
    </row>
    <row r="92" spans="5:6" ht="12.75">
      <c r="E92" s="36"/>
      <c r="F92" s="37"/>
    </row>
    <row r="93" spans="5:6" ht="12.75">
      <c r="E93" s="36"/>
      <c r="F93" s="37"/>
    </row>
    <row r="94" spans="5:6" ht="12.75">
      <c r="E94" s="52"/>
      <c r="F94" s="53"/>
    </row>
    <row r="95" spans="5:6" ht="12.75">
      <c r="E95" s="36"/>
      <c r="F95" s="37"/>
    </row>
    <row r="96" spans="5:6" ht="12.75">
      <c r="E96" s="36"/>
      <c r="F96" s="37"/>
    </row>
    <row r="97" spans="5:6" ht="12.75">
      <c r="E97" s="36"/>
      <c r="F97" s="37"/>
    </row>
    <row r="98" spans="5:6" ht="12.75">
      <c r="E98" s="44"/>
      <c r="F98" s="41"/>
    </row>
    <row r="99" spans="5:6" ht="12.75">
      <c r="E99" s="36"/>
      <c r="F99" s="37"/>
    </row>
    <row r="100" spans="5:6" ht="12.75">
      <c r="E100" s="44"/>
      <c r="F100" s="41"/>
    </row>
    <row r="101" spans="5:6" ht="12.75">
      <c r="E101" s="36"/>
      <c r="F101" s="37"/>
    </row>
    <row r="102" spans="5:6" ht="12.75">
      <c r="E102" s="36"/>
      <c r="F102" s="37"/>
    </row>
    <row r="103" spans="5:6" ht="12.75">
      <c r="E103" s="36"/>
      <c r="F103" s="37"/>
    </row>
    <row r="104" spans="5:6" ht="12.75">
      <c r="E104" s="36"/>
      <c r="F104" s="37"/>
    </row>
    <row r="105" spans="1:6" ht="28.5" customHeight="1">
      <c r="A105" s="54"/>
      <c r="B105" s="54"/>
      <c r="C105" s="54"/>
      <c r="D105" s="54"/>
      <c r="E105" s="55"/>
      <c r="F105" s="56"/>
    </row>
    <row r="106" spans="4:6" ht="12.75">
      <c r="D106" s="38"/>
      <c r="E106" s="36"/>
      <c r="F106" s="39"/>
    </row>
    <row r="107" spans="5:6" ht="12.75">
      <c r="E107" s="57"/>
      <c r="F107" s="58"/>
    </row>
    <row r="108" spans="5:6" ht="12.75">
      <c r="E108" s="36"/>
      <c r="F108" s="37"/>
    </row>
    <row r="109" spans="5:6" ht="12.75">
      <c r="E109" s="52"/>
      <c r="F109" s="53"/>
    </row>
    <row r="110" spans="5:6" ht="12.75">
      <c r="E110" s="52"/>
      <c r="F110" s="53"/>
    </row>
    <row r="111" spans="5:6" ht="12.75">
      <c r="E111" s="36"/>
      <c r="F111" s="37"/>
    </row>
    <row r="112" spans="5:6" ht="12.75">
      <c r="E112" s="44"/>
      <c r="F112" s="41"/>
    </row>
    <row r="113" spans="5:6" ht="12.75">
      <c r="E113" s="36"/>
      <c r="F113" s="37"/>
    </row>
    <row r="114" spans="5:6" ht="12.75">
      <c r="E114" s="36"/>
      <c r="F114" s="37"/>
    </row>
    <row r="115" spans="5:6" ht="12.75">
      <c r="E115" s="44"/>
      <c r="F115" s="41"/>
    </row>
    <row r="116" spans="5:6" ht="12.75">
      <c r="E116" s="36"/>
      <c r="F116" s="37"/>
    </row>
    <row r="117" spans="5:6" ht="12.75">
      <c r="E117" s="52"/>
      <c r="F117" s="53"/>
    </row>
    <row r="118" spans="5:6" ht="12.75">
      <c r="E118" s="44"/>
      <c r="F118" s="58"/>
    </row>
    <row r="119" spans="5:6" ht="12.75">
      <c r="E119" s="42"/>
      <c r="F119" s="53"/>
    </row>
    <row r="120" spans="5:6" ht="12.75">
      <c r="E120" s="44"/>
      <c r="F120" s="41"/>
    </row>
    <row r="121" spans="5:6" ht="12.75">
      <c r="E121" s="36"/>
      <c r="F121" s="37"/>
    </row>
    <row r="122" spans="4:6" ht="12.75">
      <c r="D122" s="38"/>
      <c r="E122" s="36"/>
      <c r="F122" s="39"/>
    </row>
    <row r="123" spans="5:6" ht="12.75">
      <c r="E123" s="42"/>
      <c r="F123" s="41"/>
    </row>
    <row r="124" spans="5:6" ht="12.75">
      <c r="E124" s="42"/>
      <c r="F124" s="53"/>
    </row>
    <row r="125" spans="4:6" ht="12.75">
      <c r="D125" s="38"/>
      <c r="E125" s="42"/>
      <c r="F125" s="59"/>
    </row>
    <row r="126" spans="4:6" ht="12.75">
      <c r="D126" s="38"/>
      <c r="E126" s="44"/>
      <c r="F126" s="45"/>
    </row>
    <row r="127" spans="5:6" ht="12.75">
      <c r="E127" s="36"/>
      <c r="F127" s="37"/>
    </row>
    <row r="128" spans="5:6" ht="12.75">
      <c r="E128" s="57"/>
      <c r="F128" s="60"/>
    </row>
    <row r="129" spans="5:6" ht="11.25" customHeight="1">
      <c r="E129" s="52"/>
      <c r="F129" s="53"/>
    </row>
    <row r="130" spans="2:6" ht="24" customHeight="1">
      <c r="B130" s="38"/>
      <c r="C130" s="38"/>
      <c r="E130" s="52"/>
      <c r="F130" s="61"/>
    </row>
    <row r="131" spans="4:6" ht="15" customHeight="1">
      <c r="D131" s="38"/>
      <c r="E131" s="52"/>
      <c r="F131" s="61"/>
    </row>
    <row r="132" spans="5:6" ht="11.25" customHeight="1">
      <c r="E132" s="57"/>
      <c r="F132" s="58"/>
    </row>
    <row r="133" spans="5:6" ht="12.75">
      <c r="E133" s="52"/>
      <c r="F133" s="53"/>
    </row>
    <row r="134" spans="2:6" ht="13.5" customHeight="1">
      <c r="B134" s="38"/>
      <c r="C134" s="38"/>
      <c r="E134" s="52"/>
      <c r="F134" s="62"/>
    </row>
    <row r="135" spans="4:6" ht="12.75" customHeight="1">
      <c r="D135" s="38"/>
      <c r="E135" s="52"/>
      <c r="F135" s="39"/>
    </row>
    <row r="136" spans="4:6" ht="12.75" customHeight="1">
      <c r="D136" s="38"/>
      <c r="E136" s="44"/>
      <c r="F136" s="45"/>
    </row>
    <row r="137" spans="5:6" ht="12.75">
      <c r="E137" s="36"/>
      <c r="F137" s="37"/>
    </row>
    <row r="138" spans="4:6" ht="12.75">
      <c r="D138" s="38"/>
      <c r="E138" s="36"/>
      <c r="F138" s="59"/>
    </row>
    <row r="139" spans="5:6" ht="12.75">
      <c r="E139" s="57"/>
      <c r="F139" s="58"/>
    </row>
    <row r="140" spans="5:6" ht="12.75">
      <c r="E140" s="52"/>
      <c r="F140" s="53"/>
    </row>
    <row r="141" spans="5:6" ht="12.75">
      <c r="E141" s="36"/>
      <c r="F141" s="37"/>
    </row>
    <row r="142" spans="1:6" ht="19.5" customHeight="1">
      <c r="A142" s="63"/>
      <c r="B142" s="13"/>
      <c r="C142" s="13"/>
      <c r="D142" s="13"/>
      <c r="E142" s="13"/>
      <c r="F142" s="48"/>
    </row>
    <row r="143" spans="1:6" ht="15" customHeight="1">
      <c r="A143" s="38"/>
      <c r="E143" s="50"/>
      <c r="F143" s="48"/>
    </row>
    <row r="144" spans="1:6" ht="12.75">
      <c r="A144" s="38"/>
      <c r="B144" s="38"/>
      <c r="C144" s="38"/>
      <c r="E144" s="50"/>
      <c r="F144" s="39"/>
    </row>
    <row r="145" spans="4:6" ht="12.75">
      <c r="D145" s="38"/>
      <c r="E145" s="36"/>
      <c r="F145" s="48"/>
    </row>
    <row r="146" spans="5:6" ht="12.75">
      <c r="E146" s="40"/>
      <c r="F146" s="41"/>
    </row>
    <row r="147" spans="2:6" ht="12.75">
      <c r="B147" s="38"/>
      <c r="C147" s="38"/>
      <c r="E147" s="36"/>
      <c r="F147" s="39"/>
    </row>
    <row r="148" spans="4:6" ht="12.75">
      <c r="D148" s="38"/>
      <c r="E148" s="36"/>
      <c r="F148" s="39"/>
    </row>
    <row r="149" spans="5:6" ht="12.75">
      <c r="E149" s="44"/>
      <c r="F149" s="45"/>
    </row>
    <row r="150" spans="4:6" ht="22.5" customHeight="1">
      <c r="D150" s="38"/>
      <c r="E150" s="36"/>
      <c r="F150" s="46"/>
    </row>
    <row r="151" spans="5:6" ht="12.75">
      <c r="E151" s="36"/>
      <c r="F151" s="45"/>
    </row>
    <row r="152" spans="2:6" ht="12.75">
      <c r="B152" s="38"/>
      <c r="C152" s="38"/>
      <c r="E152" s="42"/>
      <c r="F152" s="48"/>
    </row>
    <row r="153" spans="4:6" ht="12.75">
      <c r="D153" s="38"/>
      <c r="E153" s="42"/>
      <c r="F153" s="49"/>
    </row>
    <row r="154" spans="5:6" ht="12.75">
      <c r="E154" s="44"/>
      <c r="F154" s="41"/>
    </row>
    <row r="155" spans="1:6" ht="13.5" customHeight="1">
      <c r="A155" s="38"/>
      <c r="E155" s="50"/>
      <c r="F155" s="48"/>
    </row>
    <row r="156" spans="2:6" ht="13.5" customHeight="1">
      <c r="B156" s="38"/>
      <c r="C156" s="38"/>
      <c r="E156" s="36"/>
      <c r="F156" s="48"/>
    </row>
    <row r="157" spans="4:6" ht="13.5" customHeight="1">
      <c r="D157" s="38"/>
      <c r="E157" s="36"/>
      <c r="F157" s="39"/>
    </row>
    <row r="158" spans="4:6" ht="12.75">
      <c r="D158" s="38"/>
      <c r="E158" s="44"/>
      <c r="F158" s="41"/>
    </row>
    <row r="159" spans="4:6" ht="12.75">
      <c r="D159" s="38"/>
      <c r="E159" s="36"/>
      <c r="F159" s="39"/>
    </row>
    <row r="160" spans="5:6" ht="12.75">
      <c r="E160" s="57"/>
      <c r="F160" s="58"/>
    </row>
    <row r="161" spans="4:6" ht="12.75">
      <c r="D161" s="38"/>
      <c r="E161" s="42"/>
      <c r="F161" s="59"/>
    </row>
    <row r="162" spans="4:6" ht="12.75">
      <c r="D162" s="38"/>
      <c r="E162" s="44"/>
      <c r="F162" s="45"/>
    </row>
    <row r="163" spans="5:6" ht="12.75">
      <c r="E163" s="57"/>
      <c r="F163" s="64"/>
    </row>
    <row r="164" spans="2:6" ht="12.75">
      <c r="B164" s="38"/>
      <c r="C164" s="38"/>
      <c r="E164" s="52"/>
      <c r="F164" s="62"/>
    </row>
    <row r="165" spans="4:6" ht="12.75">
      <c r="D165" s="38"/>
      <c r="E165" s="52"/>
      <c r="F165" s="39"/>
    </row>
    <row r="166" spans="4:6" ht="12.75">
      <c r="D166" s="38"/>
      <c r="E166" s="44"/>
      <c r="F166" s="45"/>
    </row>
    <row r="167" spans="4:6" ht="12.75">
      <c r="D167" s="38"/>
      <c r="E167" s="44"/>
      <c r="F167" s="45"/>
    </row>
    <row r="168" spans="5:6" ht="12.75">
      <c r="E168" s="36"/>
      <c r="F168" s="37"/>
    </row>
    <row r="169" spans="1:6" s="65" customFormat="1" ht="18" customHeight="1">
      <c r="A169" s="218"/>
      <c r="B169" s="219"/>
      <c r="C169" s="219"/>
      <c r="D169" s="219"/>
      <c r="E169" s="219"/>
      <c r="F169" s="219"/>
    </row>
    <row r="170" spans="1:6" ht="28.5" customHeight="1">
      <c r="A170" s="54"/>
      <c r="B170" s="54"/>
      <c r="C170" s="54"/>
      <c r="D170" s="54"/>
      <c r="E170" s="55"/>
      <c r="F170" s="56"/>
    </row>
    <row r="172" spans="1:6" ht="15.75">
      <c r="A172" s="67"/>
      <c r="B172" s="38"/>
      <c r="C172" s="38"/>
      <c r="D172" s="38"/>
      <c r="E172" s="68"/>
      <c r="F172" s="12"/>
    </row>
    <row r="173" spans="1:6" ht="12.75">
      <c r="A173" s="38"/>
      <c r="B173" s="38"/>
      <c r="C173" s="38"/>
      <c r="D173" s="38"/>
      <c r="E173" s="68"/>
      <c r="F173" s="12"/>
    </row>
    <row r="174" spans="1:6" ht="17.25" customHeight="1">
      <c r="A174" s="38"/>
      <c r="B174" s="38"/>
      <c r="C174" s="38"/>
      <c r="D174" s="38"/>
      <c r="E174" s="68"/>
      <c r="F174" s="12"/>
    </row>
    <row r="175" spans="1:6" ht="13.5" customHeight="1">
      <c r="A175" s="38"/>
      <c r="B175" s="38"/>
      <c r="C175" s="38"/>
      <c r="D175" s="38"/>
      <c r="E175" s="68"/>
      <c r="F175" s="12"/>
    </row>
    <row r="176" spans="1:6" ht="12.75">
      <c r="A176" s="38"/>
      <c r="B176" s="38"/>
      <c r="C176" s="38"/>
      <c r="D176" s="38"/>
      <c r="E176" s="68"/>
      <c r="F176" s="12"/>
    </row>
    <row r="177" spans="1:4" ht="12.75">
      <c r="A177" s="38"/>
      <c r="B177" s="38"/>
      <c r="C177" s="38"/>
      <c r="D177" s="38"/>
    </row>
    <row r="178" spans="1:6" ht="12.75">
      <c r="A178" s="38"/>
      <c r="B178" s="38"/>
      <c r="C178" s="38"/>
      <c r="D178" s="38"/>
      <c r="E178" s="68"/>
      <c r="F178" s="12"/>
    </row>
    <row r="179" spans="1:6" ht="12.75">
      <c r="A179" s="38"/>
      <c r="B179" s="38"/>
      <c r="C179" s="38"/>
      <c r="D179" s="38"/>
      <c r="E179" s="68"/>
      <c r="F179" s="69"/>
    </row>
    <row r="180" spans="1:6" ht="12.75">
      <c r="A180" s="38"/>
      <c r="B180" s="38"/>
      <c r="C180" s="38"/>
      <c r="D180" s="38"/>
      <c r="E180" s="68"/>
      <c r="F180" s="12"/>
    </row>
    <row r="181" spans="1:6" ht="22.5" customHeight="1">
      <c r="A181" s="38"/>
      <c r="B181" s="38"/>
      <c r="C181" s="38"/>
      <c r="D181" s="38"/>
      <c r="E181" s="68"/>
      <c r="F181" s="46"/>
    </row>
    <row r="182" spans="5:6" ht="22.5" customHeight="1">
      <c r="E182" s="44"/>
      <c r="F182" s="47"/>
    </row>
  </sheetData>
  <sheetProtection/>
  <mergeCells count="8">
    <mergeCell ref="A1:I1"/>
    <mergeCell ref="B26:I26"/>
    <mergeCell ref="B28:I28"/>
    <mergeCell ref="B42:I42"/>
    <mergeCell ref="B44:I44"/>
    <mergeCell ref="A169:F169"/>
    <mergeCell ref="B3:I3"/>
    <mergeCell ref="B57:I57"/>
  </mergeCells>
  <printOptions horizontalCentered="1"/>
  <pageMargins left="0.1968503937007874" right="0.1968503937007874" top="0.2362204724409449" bottom="0.1968503937007874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6" max="8" man="1"/>
    <brk id="103" max="9" man="1"/>
    <brk id="16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46"/>
  <sheetViews>
    <sheetView zoomScalePageLayoutView="0" workbookViewId="0" topLeftCell="A1">
      <pane ySplit="3" topLeftCell="A154" activePane="bottomLeft" state="frozen"/>
      <selection pane="topLeft" activeCell="A1" sqref="A1"/>
      <selection pane="bottomLeft" activeCell="I158" sqref="I158"/>
    </sheetView>
  </sheetViews>
  <sheetFormatPr defaultColWidth="11.421875" defaultRowHeight="12.75"/>
  <cols>
    <col min="1" max="1" width="10.140625" style="79" customWidth="1"/>
    <col min="2" max="2" width="34.421875" style="80" customWidth="1"/>
    <col min="3" max="3" width="13.140625" style="2" customWidth="1"/>
    <col min="4" max="4" width="12.7109375" style="2" customWidth="1"/>
    <col min="5" max="5" width="11.28125" style="2" customWidth="1"/>
    <col min="6" max="7" width="9.8515625" style="2" customWidth="1"/>
    <col min="8" max="8" width="7.7109375" style="2" customWidth="1"/>
    <col min="9" max="9" width="7.57421875" style="2" bestFit="1" customWidth="1"/>
    <col min="10" max="10" width="12.8515625" style="2" customWidth="1"/>
    <col min="11" max="11" width="11.421875" style="2" customWidth="1"/>
    <col min="12" max="13" width="12.8515625" style="2" customWidth="1"/>
    <col min="14" max="16384" width="11.421875" style="10" customWidth="1"/>
  </cols>
  <sheetData>
    <row r="1" spans="1:13" ht="24" customHeight="1">
      <c r="A1" s="220" t="s">
        <v>21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2"/>
    </row>
    <row r="2" spans="1:13" s="12" customFormat="1" ht="67.5">
      <c r="A2" s="81" t="s">
        <v>22</v>
      </c>
      <c r="B2" s="81" t="s">
        <v>23</v>
      </c>
      <c r="C2" s="11" t="s">
        <v>120</v>
      </c>
      <c r="D2" s="81" t="s">
        <v>77</v>
      </c>
      <c r="E2" s="81" t="s">
        <v>78</v>
      </c>
      <c r="F2" s="81" t="s">
        <v>14</v>
      </c>
      <c r="G2" s="81" t="s">
        <v>15</v>
      </c>
      <c r="H2" s="81" t="s">
        <v>99</v>
      </c>
      <c r="I2" s="81" t="s">
        <v>24</v>
      </c>
      <c r="J2" s="81" t="s">
        <v>18</v>
      </c>
      <c r="K2" s="81" t="s">
        <v>19</v>
      </c>
      <c r="L2" s="11" t="s">
        <v>119</v>
      </c>
      <c r="M2" s="11" t="s">
        <v>121</v>
      </c>
    </row>
    <row r="3" spans="1:13" ht="2.25" customHeight="1">
      <c r="A3" s="139"/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</row>
    <row r="4" spans="1:13" s="12" customFormat="1" ht="25.5">
      <c r="A4" s="139"/>
      <c r="B4" s="145" t="s">
        <v>105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</row>
    <row r="5" spans="1:13" ht="12.75">
      <c r="A5" s="139"/>
      <c r="B5" s="140" t="s">
        <v>106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</row>
    <row r="6" spans="1:13" s="12" customFormat="1" ht="12.75">
      <c r="A6" s="228" t="s">
        <v>87</v>
      </c>
      <c r="B6" s="228"/>
      <c r="C6" s="147">
        <f>SUM(D6:K6)</f>
        <v>9880559</v>
      </c>
      <c r="D6" s="147">
        <f aca="true" t="shared" si="0" ref="D6:M6">D8</f>
        <v>0</v>
      </c>
      <c r="E6" s="147">
        <f t="shared" si="0"/>
        <v>9757459</v>
      </c>
      <c r="F6" s="147">
        <f t="shared" si="0"/>
        <v>0</v>
      </c>
      <c r="G6" s="147">
        <f t="shared" si="0"/>
        <v>0</v>
      </c>
      <c r="H6" s="147">
        <f t="shared" si="0"/>
        <v>123100</v>
      </c>
      <c r="I6" s="147">
        <f t="shared" si="0"/>
        <v>0</v>
      </c>
      <c r="J6" s="147">
        <f t="shared" si="0"/>
        <v>0</v>
      </c>
      <c r="K6" s="147"/>
      <c r="L6" s="147">
        <f t="shared" si="0"/>
        <v>8464959</v>
      </c>
      <c r="M6" s="147">
        <f t="shared" si="0"/>
        <v>8464959</v>
      </c>
    </row>
    <row r="7" spans="1:13" s="12" customFormat="1" ht="12.75" customHeight="1">
      <c r="A7" s="130" t="s">
        <v>82</v>
      </c>
      <c r="B7" s="148" t="s">
        <v>83</v>
      </c>
      <c r="C7" s="149">
        <f aca="true" t="shared" si="1" ref="C7:C24">SUM(D7:K7)</f>
        <v>9880559</v>
      </c>
      <c r="D7" s="149">
        <f aca="true" t="shared" si="2" ref="D7:M7">D8</f>
        <v>0</v>
      </c>
      <c r="E7" s="149">
        <f t="shared" si="2"/>
        <v>9757459</v>
      </c>
      <c r="F7" s="149">
        <f t="shared" si="2"/>
        <v>0</v>
      </c>
      <c r="G7" s="149">
        <f t="shared" si="2"/>
        <v>0</v>
      </c>
      <c r="H7" s="149">
        <f t="shared" si="2"/>
        <v>123100</v>
      </c>
      <c r="I7" s="149">
        <f t="shared" si="2"/>
        <v>0</v>
      </c>
      <c r="J7" s="149">
        <f t="shared" si="2"/>
        <v>0</v>
      </c>
      <c r="K7" s="149"/>
      <c r="L7" s="149">
        <f t="shared" si="2"/>
        <v>8464959</v>
      </c>
      <c r="M7" s="149">
        <f t="shared" si="2"/>
        <v>8464959</v>
      </c>
    </row>
    <row r="8" spans="1:13" s="12" customFormat="1" ht="12.75">
      <c r="A8" s="133">
        <v>3</v>
      </c>
      <c r="B8" s="150" t="s">
        <v>25</v>
      </c>
      <c r="C8" s="151">
        <f t="shared" si="1"/>
        <v>9880559</v>
      </c>
      <c r="D8" s="151">
        <f aca="true" t="shared" si="3" ref="D8:M8">D9+D19</f>
        <v>0</v>
      </c>
      <c r="E8" s="151">
        <f t="shared" si="3"/>
        <v>9757459</v>
      </c>
      <c r="F8" s="151">
        <f t="shared" si="3"/>
        <v>0</v>
      </c>
      <c r="G8" s="151">
        <f t="shared" si="3"/>
        <v>0</v>
      </c>
      <c r="H8" s="151">
        <f t="shared" si="3"/>
        <v>123100</v>
      </c>
      <c r="I8" s="151">
        <f t="shared" si="3"/>
        <v>0</v>
      </c>
      <c r="J8" s="151">
        <f t="shared" si="3"/>
        <v>0</v>
      </c>
      <c r="K8" s="151"/>
      <c r="L8" s="151">
        <f t="shared" si="3"/>
        <v>8464959</v>
      </c>
      <c r="M8" s="151">
        <f t="shared" si="3"/>
        <v>8464959</v>
      </c>
    </row>
    <row r="9" spans="1:13" s="12" customFormat="1" ht="12.75">
      <c r="A9" s="136">
        <v>31</v>
      </c>
      <c r="B9" s="137" t="s">
        <v>26</v>
      </c>
      <c r="C9" s="138">
        <f t="shared" si="1"/>
        <v>9457559</v>
      </c>
      <c r="D9" s="138">
        <f>D10+D14+D16</f>
        <v>0</v>
      </c>
      <c r="E9" s="138">
        <f>E10+E14+E16</f>
        <v>9337459</v>
      </c>
      <c r="F9" s="138">
        <f aca="true" t="shared" si="4" ref="F9:M9">F10+F14+F16</f>
        <v>0</v>
      </c>
      <c r="G9" s="138">
        <f t="shared" si="4"/>
        <v>0</v>
      </c>
      <c r="H9" s="138">
        <f t="shared" si="4"/>
        <v>120100</v>
      </c>
      <c r="I9" s="138">
        <f t="shared" si="4"/>
        <v>0</v>
      </c>
      <c r="J9" s="138">
        <f t="shared" si="4"/>
        <v>0</v>
      </c>
      <c r="K9" s="138"/>
      <c r="L9" s="138">
        <f t="shared" si="4"/>
        <v>8034959</v>
      </c>
      <c r="M9" s="138">
        <f t="shared" si="4"/>
        <v>8034959</v>
      </c>
    </row>
    <row r="10" spans="1:13" ht="12.75">
      <c r="A10" s="139">
        <v>311</v>
      </c>
      <c r="B10" s="140" t="s">
        <v>27</v>
      </c>
      <c r="C10" s="152">
        <f t="shared" si="1"/>
        <v>7275868</v>
      </c>
      <c r="D10" s="152">
        <f aca="true" t="shared" si="5" ref="D10:M10">D11+D12+D13</f>
        <v>0</v>
      </c>
      <c r="E10" s="152">
        <v>7177868</v>
      </c>
      <c r="F10" s="152">
        <f t="shared" si="5"/>
        <v>0</v>
      </c>
      <c r="G10" s="152">
        <f t="shared" si="5"/>
        <v>0</v>
      </c>
      <c r="H10" s="152">
        <f t="shared" si="5"/>
        <v>98000</v>
      </c>
      <c r="I10" s="152">
        <f t="shared" si="5"/>
        <v>0</v>
      </c>
      <c r="J10" s="152">
        <f t="shared" si="5"/>
        <v>0</v>
      </c>
      <c r="K10" s="152"/>
      <c r="L10" s="152">
        <v>6258868</v>
      </c>
      <c r="M10" s="152">
        <f t="shared" si="5"/>
        <v>6258868</v>
      </c>
    </row>
    <row r="11" spans="1:13" ht="12.75" customHeight="1">
      <c r="A11" s="142">
        <v>3111</v>
      </c>
      <c r="B11" s="143" t="s">
        <v>44</v>
      </c>
      <c r="C11" s="141">
        <f t="shared" si="1"/>
        <v>7275868</v>
      </c>
      <c r="D11" s="141">
        <v>0</v>
      </c>
      <c r="E11" s="141">
        <v>7177868</v>
      </c>
      <c r="F11" s="141"/>
      <c r="G11" s="141"/>
      <c r="H11" s="141">
        <v>98000</v>
      </c>
      <c r="I11" s="141"/>
      <c r="J11" s="141"/>
      <c r="K11" s="141"/>
      <c r="L11" s="141">
        <v>6258868</v>
      </c>
      <c r="M11" s="141">
        <v>6258868</v>
      </c>
    </row>
    <row r="12" spans="1:13" ht="12.75" customHeight="1">
      <c r="A12" s="142">
        <v>3113</v>
      </c>
      <c r="B12" s="143" t="s">
        <v>45</v>
      </c>
      <c r="C12" s="141">
        <f t="shared" si="1"/>
        <v>0</v>
      </c>
      <c r="D12" s="141">
        <v>0</v>
      </c>
      <c r="E12" s="141"/>
      <c r="F12" s="141"/>
      <c r="G12" s="141"/>
      <c r="H12" s="141"/>
      <c r="I12" s="141"/>
      <c r="J12" s="141"/>
      <c r="K12" s="141"/>
      <c r="L12" s="141"/>
      <c r="M12" s="141"/>
    </row>
    <row r="13" spans="1:13" ht="12.75" customHeight="1">
      <c r="A13" s="142">
        <v>3114</v>
      </c>
      <c r="B13" s="143" t="s">
        <v>46</v>
      </c>
      <c r="C13" s="141">
        <f t="shared" si="1"/>
        <v>0</v>
      </c>
      <c r="D13" s="141">
        <v>0</v>
      </c>
      <c r="E13" s="141"/>
      <c r="F13" s="141"/>
      <c r="G13" s="141"/>
      <c r="H13" s="141"/>
      <c r="I13" s="141"/>
      <c r="J13" s="141"/>
      <c r="K13" s="141"/>
      <c r="L13" s="141"/>
      <c r="M13" s="141"/>
    </row>
    <row r="14" spans="1:13" ht="12.75" customHeight="1">
      <c r="A14" s="139">
        <v>312</v>
      </c>
      <c r="B14" s="140" t="s">
        <v>28</v>
      </c>
      <c r="C14" s="152">
        <f t="shared" si="1"/>
        <v>968716</v>
      </c>
      <c r="D14" s="152">
        <v>0</v>
      </c>
      <c r="E14" s="152">
        <f>E15</f>
        <v>965216</v>
      </c>
      <c r="F14" s="152">
        <f aca="true" t="shared" si="6" ref="F14:M14">F15</f>
        <v>0</v>
      </c>
      <c r="G14" s="152">
        <f t="shared" si="6"/>
        <v>0</v>
      </c>
      <c r="H14" s="152">
        <f t="shared" si="6"/>
        <v>3500</v>
      </c>
      <c r="I14" s="152">
        <f t="shared" si="6"/>
        <v>0</v>
      </c>
      <c r="J14" s="152">
        <f t="shared" si="6"/>
        <v>0</v>
      </c>
      <c r="K14" s="152"/>
      <c r="L14" s="152">
        <f t="shared" si="6"/>
        <v>767716</v>
      </c>
      <c r="M14" s="152">
        <f t="shared" si="6"/>
        <v>767716</v>
      </c>
    </row>
    <row r="15" spans="1:13" ht="12.75" customHeight="1">
      <c r="A15" s="142">
        <v>3121</v>
      </c>
      <c r="B15" s="143" t="s">
        <v>28</v>
      </c>
      <c r="C15" s="141">
        <f t="shared" si="1"/>
        <v>968716</v>
      </c>
      <c r="D15" s="141">
        <v>0</v>
      </c>
      <c r="E15" s="141">
        <v>965216</v>
      </c>
      <c r="F15" s="141"/>
      <c r="G15" s="141"/>
      <c r="H15" s="141">
        <v>3500</v>
      </c>
      <c r="I15" s="141"/>
      <c r="J15" s="141"/>
      <c r="K15" s="141"/>
      <c r="L15" s="141">
        <v>767716</v>
      </c>
      <c r="M15" s="141">
        <v>767716</v>
      </c>
    </row>
    <row r="16" spans="1:13" ht="12.75">
      <c r="A16" s="139">
        <v>313</v>
      </c>
      <c r="B16" s="140" t="s">
        <v>29</v>
      </c>
      <c r="C16" s="152">
        <f t="shared" si="1"/>
        <v>1212975</v>
      </c>
      <c r="D16" s="152">
        <f aca="true" t="shared" si="7" ref="D16:M16">D17+D18</f>
        <v>0</v>
      </c>
      <c r="E16" s="152">
        <f t="shared" si="7"/>
        <v>1194375</v>
      </c>
      <c r="F16" s="152">
        <f t="shared" si="7"/>
        <v>0</v>
      </c>
      <c r="G16" s="152">
        <f t="shared" si="7"/>
        <v>0</v>
      </c>
      <c r="H16" s="152">
        <f t="shared" si="7"/>
        <v>18600</v>
      </c>
      <c r="I16" s="152">
        <f t="shared" si="7"/>
        <v>0</v>
      </c>
      <c r="J16" s="152">
        <f t="shared" si="7"/>
        <v>0</v>
      </c>
      <c r="K16" s="152"/>
      <c r="L16" s="152">
        <f t="shared" si="7"/>
        <v>1008375</v>
      </c>
      <c r="M16" s="152">
        <f t="shared" si="7"/>
        <v>1008375</v>
      </c>
    </row>
    <row r="17" spans="1:13" ht="12.75" customHeight="1">
      <c r="A17" s="142">
        <v>3132</v>
      </c>
      <c r="B17" s="143" t="s">
        <v>47</v>
      </c>
      <c r="C17" s="141">
        <f t="shared" si="1"/>
        <v>990046</v>
      </c>
      <c r="D17" s="141">
        <v>0</v>
      </c>
      <c r="E17" s="141">
        <v>974446</v>
      </c>
      <c r="F17" s="141"/>
      <c r="G17" s="141"/>
      <c r="H17" s="141">
        <v>15600</v>
      </c>
      <c r="I17" s="141"/>
      <c r="J17" s="141"/>
      <c r="K17" s="141"/>
      <c r="L17" s="141">
        <v>887046</v>
      </c>
      <c r="M17" s="141">
        <v>887046</v>
      </c>
    </row>
    <row r="18" spans="1:13" ht="26.25" customHeight="1">
      <c r="A18" s="142">
        <v>3133</v>
      </c>
      <c r="B18" s="143" t="s">
        <v>48</v>
      </c>
      <c r="C18" s="141">
        <f t="shared" si="1"/>
        <v>222929</v>
      </c>
      <c r="D18" s="141">
        <v>0</v>
      </c>
      <c r="E18" s="141">
        <v>219929</v>
      </c>
      <c r="F18" s="141"/>
      <c r="G18" s="141"/>
      <c r="H18" s="141">
        <v>3000</v>
      </c>
      <c r="I18" s="141"/>
      <c r="J18" s="141"/>
      <c r="K18" s="141"/>
      <c r="L18" s="141">
        <v>121329</v>
      </c>
      <c r="M18" s="141">
        <v>121329</v>
      </c>
    </row>
    <row r="19" spans="1:13" ht="12.75">
      <c r="A19" s="136">
        <v>32</v>
      </c>
      <c r="B19" s="137" t="s">
        <v>30</v>
      </c>
      <c r="C19" s="138">
        <f t="shared" si="1"/>
        <v>423000</v>
      </c>
      <c r="D19" s="138">
        <f aca="true" t="shared" si="8" ref="D19:M19">D20+D22</f>
        <v>0</v>
      </c>
      <c r="E19" s="138">
        <f t="shared" si="8"/>
        <v>420000</v>
      </c>
      <c r="F19" s="138">
        <f t="shared" si="8"/>
        <v>0</v>
      </c>
      <c r="G19" s="138">
        <f t="shared" si="8"/>
        <v>0</v>
      </c>
      <c r="H19" s="138">
        <f t="shared" si="8"/>
        <v>3000</v>
      </c>
      <c r="I19" s="138">
        <f t="shared" si="8"/>
        <v>0</v>
      </c>
      <c r="J19" s="138">
        <f t="shared" si="8"/>
        <v>0</v>
      </c>
      <c r="K19" s="138"/>
      <c r="L19" s="138">
        <f t="shared" si="8"/>
        <v>430000</v>
      </c>
      <c r="M19" s="138">
        <f t="shared" si="8"/>
        <v>430000</v>
      </c>
    </row>
    <row r="20" spans="1:13" ht="12.75">
      <c r="A20" s="139">
        <v>321</v>
      </c>
      <c r="B20" s="140" t="s">
        <v>31</v>
      </c>
      <c r="C20" s="152">
        <f t="shared" si="1"/>
        <v>388000</v>
      </c>
      <c r="D20" s="152">
        <f aca="true" t="shared" si="9" ref="D20:M20">D21</f>
        <v>0</v>
      </c>
      <c r="E20" s="152">
        <f t="shared" si="9"/>
        <v>385000</v>
      </c>
      <c r="F20" s="152">
        <f t="shared" si="9"/>
        <v>0</v>
      </c>
      <c r="G20" s="152">
        <f t="shared" si="9"/>
        <v>0</v>
      </c>
      <c r="H20" s="152">
        <f t="shared" si="9"/>
        <v>3000</v>
      </c>
      <c r="I20" s="152">
        <f t="shared" si="9"/>
        <v>0</v>
      </c>
      <c r="J20" s="152">
        <f t="shared" si="9"/>
        <v>0</v>
      </c>
      <c r="K20" s="152"/>
      <c r="L20" s="152">
        <f t="shared" si="9"/>
        <v>388000</v>
      </c>
      <c r="M20" s="152">
        <f t="shared" si="9"/>
        <v>388000</v>
      </c>
    </row>
    <row r="21" spans="1:13" ht="12.75" customHeight="1">
      <c r="A21" s="142">
        <v>3212</v>
      </c>
      <c r="B21" s="143" t="s">
        <v>50</v>
      </c>
      <c r="C21" s="141">
        <f t="shared" si="1"/>
        <v>388000</v>
      </c>
      <c r="D21" s="141">
        <v>0</v>
      </c>
      <c r="E21" s="141">
        <v>385000</v>
      </c>
      <c r="F21" s="141"/>
      <c r="G21" s="141"/>
      <c r="H21" s="141">
        <v>3000</v>
      </c>
      <c r="I21" s="141"/>
      <c r="J21" s="141"/>
      <c r="K21" s="141"/>
      <c r="L21" s="141">
        <v>388000</v>
      </c>
      <c r="M21" s="141">
        <v>388000</v>
      </c>
    </row>
    <row r="22" spans="1:13" ht="24.75" customHeight="1">
      <c r="A22" s="139">
        <v>329</v>
      </c>
      <c r="B22" s="140" t="s">
        <v>34</v>
      </c>
      <c r="C22" s="141">
        <f t="shared" si="1"/>
        <v>35000</v>
      </c>
      <c r="D22" s="141">
        <v>0</v>
      </c>
      <c r="E22" s="152">
        <f>E23</f>
        <v>35000</v>
      </c>
      <c r="F22" s="152">
        <f aca="true" t="shared" si="10" ref="F22:M22">F23</f>
        <v>0</v>
      </c>
      <c r="G22" s="152">
        <f t="shared" si="10"/>
        <v>0</v>
      </c>
      <c r="H22" s="152"/>
      <c r="I22" s="152">
        <f t="shared" si="10"/>
        <v>0</v>
      </c>
      <c r="J22" s="152">
        <f t="shared" si="10"/>
        <v>0</v>
      </c>
      <c r="K22" s="152"/>
      <c r="L22" s="152">
        <v>42000</v>
      </c>
      <c r="M22" s="152">
        <f t="shared" si="10"/>
        <v>42000</v>
      </c>
    </row>
    <row r="23" spans="1:13" ht="12.75" customHeight="1">
      <c r="A23" s="142">
        <v>3295</v>
      </c>
      <c r="B23" s="143" t="s">
        <v>71</v>
      </c>
      <c r="C23" s="141">
        <f t="shared" si="1"/>
        <v>35000</v>
      </c>
      <c r="D23" s="141">
        <v>0</v>
      </c>
      <c r="E23" s="141">
        <v>35000</v>
      </c>
      <c r="F23" s="141"/>
      <c r="G23" s="141"/>
      <c r="H23" s="141"/>
      <c r="I23" s="141"/>
      <c r="J23" s="141"/>
      <c r="K23" s="141"/>
      <c r="L23" s="141">
        <v>42000</v>
      </c>
      <c r="M23" s="141">
        <v>42000</v>
      </c>
    </row>
    <row r="24" spans="1:13" ht="12.75">
      <c r="A24" s="142"/>
      <c r="B24" s="143"/>
      <c r="C24" s="141">
        <f t="shared" si="1"/>
        <v>0</v>
      </c>
      <c r="D24" s="141"/>
      <c r="E24" s="141"/>
      <c r="F24" s="141"/>
      <c r="G24" s="141"/>
      <c r="H24" s="141"/>
      <c r="I24" s="141"/>
      <c r="J24" s="141"/>
      <c r="K24" s="141"/>
      <c r="L24" s="141"/>
      <c r="M24" s="141"/>
    </row>
    <row r="25" spans="1:13" ht="26.25" customHeight="1">
      <c r="A25" s="229" t="s">
        <v>94</v>
      </c>
      <c r="B25" s="229"/>
      <c r="C25" s="153">
        <f>SUM(D25:K25)</f>
        <v>814318</v>
      </c>
      <c r="D25" s="153">
        <f aca="true" t="shared" si="11" ref="D25:M25">D27</f>
        <v>651818</v>
      </c>
      <c r="E25" s="153">
        <f t="shared" si="11"/>
        <v>0</v>
      </c>
      <c r="F25" s="153">
        <f t="shared" si="11"/>
        <v>10000</v>
      </c>
      <c r="G25" s="153">
        <f t="shared" si="11"/>
        <v>150000</v>
      </c>
      <c r="H25" s="153">
        <f t="shared" si="11"/>
        <v>2500</v>
      </c>
      <c r="I25" s="153">
        <f t="shared" si="11"/>
        <v>0</v>
      </c>
      <c r="J25" s="153">
        <f t="shared" si="11"/>
        <v>0</v>
      </c>
      <c r="K25" s="153"/>
      <c r="L25" s="153">
        <f t="shared" si="11"/>
        <v>714773</v>
      </c>
      <c r="M25" s="153">
        <f t="shared" si="11"/>
        <v>714773</v>
      </c>
    </row>
    <row r="26" spans="1:13" ht="12.75">
      <c r="A26" s="231" t="s">
        <v>100</v>
      </c>
      <c r="B26" s="231"/>
      <c r="C26" s="132">
        <f aca="true" t="shared" si="12" ref="C26:C57">SUM(D26:K26)</f>
        <v>814318</v>
      </c>
      <c r="D26" s="132">
        <f aca="true" t="shared" si="13" ref="D26:M26">D27</f>
        <v>651818</v>
      </c>
      <c r="E26" s="132">
        <f t="shared" si="13"/>
        <v>0</v>
      </c>
      <c r="F26" s="132">
        <f t="shared" si="13"/>
        <v>10000</v>
      </c>
      <c r="G26" s="132">
        <f t="shared" si="13"/>
        <v>150000</v>
      </c>
      <c r="H26" s="132">
        <f t="shared" si="13"/>
        <v>2500</v>
      </c>
      <c r="I26" s="132">
        <f t="shared" si="13"/>
        <v>0</v>
      </c>
      <c r="J26" s="132">
        <f t="shared" si="13"/>
        <v>0</v>
      </c>
      <c r="K26" s="132"/>
      <c r="L26" s="132">
        <f t="shared" si="13"/>
        <v>714773</v>
      </c>
      <c r="M26" s="132">
        <f t="shared" si="13"/>
        <v>714773</v>
      </c>
    </row>
    <row r="27" spans="1:13" ht="12.75">
      <c r="A27" s="133">
        <v>3</v>
      </c>
      <c r="B27" s="134" t="s">
        <v>25</v>
      </c>
      <c r="C27" s="135">
        <f t="shared" si="12"/>
        <v>814318</v>
      </c>
      <c r="D27" s="135">
        <v>651818</v>
      </c>
      <c r="E27" s="135">
        <f aca="true" t="shared" si="14" ref="E27:J27">E28+E55</f>
        <v>0</v>
      </c>
      <c r="F27" s="135">
        <f t="shared" si="14"/>
        <v>10000</v>
      </c>
      <c r="G27" s="135">
        <f t="shared" si="14"/>
        <v>150000</v>
      </c>
      <c r="H27" s="135">
        <f t="shared" si="14"/>
        <v>2500</v>
      </c>
      <c r="I27" s="135">
        <f t="shared" si="14"/>
        <v>0</v>
      </c>
      <c r="J27" s="135">
        <f t="shared" si="14"/>
        <v>0</v>
      </c>
      <c r="K27" s="135"/>
      <c r="L27" s="135">
        <f>L28+L55</f>
        <v>714773</v>
      </c>
      <c r="M27" s="135">
        <f>M28+M55</f>
        <v>714773</v>
      </c>
    </row>
    <row r="28" spans="1:13" s="12" customFormat="1" ht="12.75">
      <c r="A28" s="136">
        <v>32</v>
      </c>
      <c r="B28" s="137" t="s">
        <v>30</v>
      </c>
      <c r="C28" s="138">
        <f t="shared" si="12"/>
        <v>804318</v>
      </c>
      <c r="D28" s="138">
        <v>641818</v>
      </c>
      <c r="E28" s="138">
        <f aca="true" t="shared" si="15" ref="E28:J28">E29+E33+E38+E47+E49</f>
        <v>0</v>
      </c>
      <c r="F28" s="138">
        <f t="shared" si="15"/>
        <v>10000</v>
      </c>
      <c r="G28" s="138">
        <f t="shared" si="15"/>
        <v>150000</v>
      </c>
      <c r="H28" s="138">
        <f t="shared" si="15"/>
        <v>2500</v>
      </c>
      <c r="I28" s="138">
        <f t="shared" si="15"/>
        <v>0</v>
      </c>
      <c r="J28" s="138">
        <f t="shared" si="15"/>
        <v>0</v>
      </c>
      <c r="K28" s="138"/>
      <c r="L28" s="138">
        <f>L29+L33+L38+L47+L49</f>
        <v>704773</v>
      </c>
      <c r="M28" s="138">
        <f>M29+M33+M38+M47+M49</f>
        <v>704773</v>
      </c>
    </row>
    <row r="29" spans="1:13" ht="12.75">
      <c r="A29" s="139">
        <v>321</v>
      </c>
      <c r="B29" s="140" t="s">
        <v>31</v>
      </c>
      <c r="C29" s="152">
        <f t="shared" si="12"/>
        <v>52000</v>
      </c>
      <c r="D29" s="152">
        <f aca="true" t="shared" si="16" ref="D29:M29">D30+D31+D32</f>
        <v>52000</v>
      </c>
      <c r="E29" s="152">
        <f t="shared" si="16"/>
        <v>0</v>
      </c>
      <c r="F29" s="152">
        <f t="shared" si="16"/>
        <v>0</v>
      </c>
      <c r="G29" s="152">
        <f t="shared" si="16"/>
        <v>0</v>
      </c>
      <c r="H29" s="152">
        <f t="shared" si="16"/>
        <v>0</v>
      </c>
      <c r="I29" s="152">
        <f t="shared" si="16"/>
        <v>0</v>
      </c>
      <c r="J29" s="152">
        <f t="shared" si="16"/>
        <v>0</v>
      </c>
      <c r="K29" s="152">
        <f t="shared" si="16"/>
        <v>0</v>
      </c>
      <c r="L29" s="152">
        <f t="shared" si="16"/>
        <v>64000</v>
      </c>
      <c r="M29" s="152">
        <f t="shared" si="16"/>
        <v>64000</v>
      </c>
    </row>
    <row r="30" spans="1:13" ht="12.75" customHeight="1">
      <c r="A30" s="142">
        <v>3211</v>
      </c>
      <c r="B30" s="143" t="s">
        <v>49</v>
      </c>
      <c r="C30" s="141">
        <f t="shared" si="12"/>
        <v>40000</v>
      </c>
      <c r="D30" s="141">
        <v>40000</v>
      </c>
      <c r="E30" s="141"/>
      <c r="F30" s="141"/>
      <c r="G30" s="141"/>
      <c r="H30" s="141"/>
      <c r="I30" s="141"/>
      <c r="J30" s="141"/>
      <c r="K30" s="141"/>
      <c r="L30" s="141">
        <v>50000</v>
      </c>
      <c r="M30" s="141">
        <v>50000</v>
      </c>
    </row>
    <row r="31" spans="1:13" ht="12.75" customHeight="1">
      <c r="A31" s="142">
        <v>3213</v>
      </c>
      <c r="B31" s="143" t="s">
        <v>51</v>
      </c>
      <c r="C31" s="141">
        <f t="shared" si="12"/>
        <v>5000</v>
      </c>
      <c r="D31" s="141">
        <v>5000</v>
      </c>
      <c r="E31" s="141"/>
      <c r="F31" s="141"/>
      <c r="G31" s="141"/>
      <c r="H31" s="141"/>
      <c r="I31" s="141"/>
      <c r="J31" s="141"/>
      <c r="K31" s="141"/>
      <c r="L31" s="141">
        <v>7000</v>
      </c>
      <c r="M31" s="141">
        <v>7000</v>
      </c>
    </row>
    <row r="32" spans="1:13" ht="12.75" customHeight="1">
      <c r="A32" s="142">
        <v>3214</v>
      </c>
      <c r="B32" s="143" t="s">
        <v>52</v>
      </c>
      <c r="C32" s="141">
        <f t="shared" si="12"/>
        <v>7000</v>
      </c>
      <c r="D32" s="141">
        <v>7000</v>
      </c>
      <c r="E32" s="141"/>
      <c r="F32" s="141"/>
      <c r="G32" s="141"/>
      <c r="H32" s="141"/>
      <c r="I32" s="141"/>
      <c r="J32" s="141"/>
      <c r="K32" s="141"/>
      <c r="L32" s="141">
        <v>7000</v>
      </c>
      <c r="M32" s="141">
        <v>7000</v>
      </c>
    </row>
    <row r="33" spans="1:13" ht="12.75">
      <c r="A33" s="139">
        <v>322</v>
      </c>
      <c r="B33" s="140" t="s">
        <v>32</v>
      </c>
      <c r="C33" s="152">
        <f t="shared" si="12"/>
        <v>375132</v>
      </c>
      <c r="D33" s="152">
        <f>SUM(D34:D37)</f>
        <v>365132</v>
      </c>
      <c r="E33" s="152">
        <f aca="true" t="shared" si="17" ref="E33:M33">SUM(E34:E37)</f>
        <v>0</v>
      </c>
      <c r="F33" s="152">
        <f t="shared" si="17"/>
        <v>10000</v>
      </c>
      <c r="G33" s="152">
        <f t="shared" si="17"/>
        <v>0</v>
      </c>
      <c r="H33" s="152">
        <f t="shared" si="17"/>
        <v>0</v>
      </c>
      <c r="I33" s="152">
        <f t="shared" si="17"/>
        <v>0</v>
      </c>
      <c r="J33" s="152">
        <f t="shared" si="17"/>
        <v>0</v>
      </c>
      <c r="K33" s="152">
        <f t="shared" si="17"/>
        <v>0</v>
      </c>
      <c r="L33" s="152">
        <f t="shared" si="17"/>
        <v>383773</v>
      </c>
      <c r="M33" s="152">
        <f t="shared" si="17"/>
        <v>383773</v>
      </c>
    </row>
    <row r="34" spans="1:13" ht="12.75" customHeight="1">
      <c r="A34" s="142">
        <v>3221</v>
      </c>
      <c r="B34" s="143" t="s">
        <v>53</v>
      </c>
      <c r="C34" s="141">
        <f t="shared" si="12"/>
        <v>62132</v>
      </c>
      <c r="D34" s="141">
        <v>62132</v>
      </c>
      <c r="E34" s="141"/>
      <c r="F34" s="141"/>
      <c r="G34" s="141"/>
      <c r="H34" s="141"/>
      <c r="I34" s="141"/>
      <c r="J34" s="141"/>
      <c r="K34" s="141"/>
      <c r="L34" s="141">
        <v>90773</v>
      </c>
      <c r="M34" s="141">
        <v>90773</v>
      </c>
    </row>
    <row r="35" spans="1:13" ht="12.75" customHeight="1">
      <c r="A35" s="142">
        <v>3223</v>
      </c>
      <c r="B35" s="143" t="s">
        <v>55</v>
      </c>
      <c r="C35" s="141">
        <f t="shared" si="12"/>
        <v>300000</v>
      </c>
      <c r="D35" s="141">
        <v>290000</v>
      </c>
      <c r="E35" s="141"/>
      <c r="F35" s="141">
        <v>10000</v>
      </c>
      <c r="G35" s="141"/>
      <c r="H35" s="141"/>
      <c r="I35" s="141"/>
      <c r="J35" s="141"/>
      <c r="K35" s="141"/>
      <c r="L35" s="141">
        <v>285000</v>
      </c>
      <c r="M35" s="141">
        <v>285000</v>
      </c>
    </row>
    <row r="36" spans="1:13" ht="12.75" customHeight="1">
      <c r="A36" s="142">
        <v>3225</v>
      </c>
      <c r="B36" s="143" t="s">
        <v>57</v>
      </c>
      <c r="C36" s="141">
        <f t="shared" si="12"/>
        <v>10000</v>
      </c>
      <c r="D36" s="141">
        <v>10000</v>
      </c>
      <c r="E36" s="141"/>
      <c r="F36" s="141"/>
      <c r="G36" s="141"/>
      <c r="H36" s="141"/>
      <c r="I36" s="141"/>
      <c r="J36" s="141"/>
      <c r="K36" s="141"/>
      <c r="L36" s="141">
        <v>6000</v>
      </c>
      <c r="M36" s="141">
        <v>6000</v>
      </c>
    </row>
    <row r="37" spans="1:13" ht="12.75" customHeight="1">
      <c r="A37" s="142">
        <v>3227</v>
      </c>
      <c r="B37" s="143" t="s">
        <v>58</v>
      </c>
      <c r="C37" s="141">
        <f t="shared" si="12"/>
        <v>3000</v>
      </c>
      <c r="D37" s="141">
        <v>3000</v>
      </c>
      <c r="E37" s="141"/>
      <c r="F37" s="141"/>
      <c r="G37" s="141"/>
      <c r="H37" s="141"/>
      <c r="I37" s="141"/>
      <c r="J37" s="141"/>
      <c r="K37" s="141"/>
      <c r="L37" s="141">
        <v>2000</v>
      </c>
      <c r="M37" s="141">
        <v>2000</v>
      </c>
    </row>
    <row r="38" spans="1:13" ht="12.75">
      <c r="A38" s="139">
        <v>323</v>
      </c>
      <c r="B38" s="140" t="s">
        <v>33</v>
      </c>
      <c r="C38" s="152">
        <f t="shared" si="12"/>
        <v>119500</v>
      </c>
      <c r="D38" s="152">
        <f aca="true" t="shared" si="18" ref="D38:M38">SUM(D39:D46)</f>
        <v>117000</v>
      </c>
      <c r="E38" s="152">
        <f t="shared" si="18"/>
        <v>0</v>
      </c>
      <c r="F38" s="152">
        <f t="shared" si="18"/>
        <v>0</v>
      </c>
      <c r="G38" s="152">
        <f t="shared" si="18"/>
        <v>0</v>
      </c>
      <c r="H38" s="152">
        <f t="shared" si="18"/>
        <v>2500</v>
      </c>
      <c r="I38" s="152">
        <f t="shared" si="18"/>
        <v>0</v>
      </c>
      <c r="J38" s="152">
        <f t="shared" si="18"/>
        <v>0</v>
      </c>
      <c r="K38" s="152"/>
      <c r="L38" s="152">
        <f t="shared" si="18"/>
        <v>103400</v>
      </c>
      <c r="M38" s="152">
        <f t="shared" si="18"/>
        <v>103400</v>
      </c>
    </row>
    <row r="39" spans="1:13" ht="12.75" customHeight="1">
      <c r="A39" s="142">
        <v>3231</v>
      </c>
      <c r="B39" s="143" t="s">
        <v>59</v>
      </c>
      <c r="C39" s="141">
        <f t="shared" si="12"/>
        <v>40000</v>
      </c>
      <c r="D39" s="141">
        <v>40000</v>
      </c>
      <c r="E39" s="141"/>
      <c r="F39" s="141"/>
      <c r="G39" s="141"/>
      <c r="H39" s="141"/>
      <c r="I39" s="141"/>
      <c r="J39" s="141"/>
      <c r="K39" s="141"/>
      <c r="L39" s="141">
        <v>33000</v>
      </c>
      <c r="M39" s="141">
        <v>33000</v>
      </c>
    </row>
    <row r="40" spans="1:13" ht="12.75" customHeight="1">
      <c r="A40" s="142">
        <v>3233</v>
      </c>
      <c r="B40" s="143" t="s">
        <v>84</v>
      </c>
      <c r="C40" s="141">
        <f t="shared" si="12"/>
        <v>0</v>
      </c>
      <c r="D40" s="141"/>
      <c r="E40" s="141"/>
      <c r="F40" s="141"/>
      <c r="G40" s="141"/>
      <c r="H40" s="141"/>
      <c r="I40" s="141"/>
      <c r="J40" s="141"/>
      <c r="K40" s="141"/>
      <c r="L40" s="141"/>
      <c r="M40" s="141"/>
    </row>
    <row r="41" spans="1:13" ht="12.75" customHeight="1">
      <c r="A41" s="142">
        <v>3234</v>
      </c>
      <c r="B41" s="143" t="s">
        <v>61</v>
      </c>
      <c r="C41" s="141">
        <f t="shared" si="12"/>
        <v>33000</v>
      </c>
      <c r="D41" s="141">
        <v>33000</v>
      </c>
      <c r="E41" s="141"/>
      <c r="F41" s="141"/>
      <c r="G41" s="141"/>
      <c r="H41" s="141"/>
      <c r="I41" s="141"/>
      <c r="J41" s="141"/>
      <c r="K41" s="141"/>
      <c r="L41" s="141">
        <v>28000</v>
      </c>
      <c r="M41" s="141">
        <v>28000</v>
      </c>
    </row>
    <row r="42" spans="1:13" ht="12.75" customHeight="1">
      <c r="A42" s="142">
        <v>3235</v>
      </c>
      <c r="B42" s="143" t="s">
        <v>93</v>
      </c>
      <c r="C42" s="141">
        <f t="shared" si="12"/>
        <v>0</v>
      </c>
      <c r="D42" s="141"/>
      <c r="E42" s="141"/>
      <c r="F42" s="141"/>
      <c r="G42" s="141"/>
      <c r="H42" s="141"/>
      <c r="I42" s="141"/>
      <c r="J42" s="141"/>
      <c r="K42" s="141"/>
      <c r="L42" s="141"/>
      <c r="M42" s="141"/>
    </row>
    <row r="43" spans="1:13" ht="12.75" customHeight="1">
      <c r="A43" s="142">
        <v>3236</v>
      </c>
      <c r="B43" s="143" t="s">
        <v>62</v>
      </c>
      <c r="C43" s="141">
        <f t="shared" si="12"/>
        <v>10000</v>
      </c>
      <c r="D43" s="141">
        <v>10000</v>
      </c>
      <c r="E43" s="141"/>
      <c r="F43" s="141"/>
      <c r="G43" s="141"/>
      <c r="H43" s="141"/>
      <c r="I43" s="141"/>
      <c r="J43" s="141"/>
      <c r="K43" s="141"/>
      <c r="L43" s="141">
        <v>10000</v>
      </c>
      <c r="M43" s="141">
        <v>10000</v>
      </c>
    </row>
    <row r="44" spans="1:13" ht="12.75" customHeight="1">
      <c r="A44" s="142">
        <v>3237</v>
      </c>
      <c r="B44" s="143" t="s">
        <v>63</v>
      </c>
      <c r="C44" s="141">
        <f t="shared" si="12"/>
        <v>10000</v>
      </c>
      <c r="D44" s="141">
        <v>10000</v>
      </c>
      <c r="E44" s="141"/>
      <c r="F44" s="141"/>
      <c r="G44" s="141"/>
      <c r="H44" s="141"/>
      <c r="I44" s="141"/>
      <c r="J44" s="141"/>
      <c r="K44" s="141"/>
      <c r="L44" s="141">
        <v>8000</v>
      </c>
      <c r="M44" s="141">
        <v>8000</v>
      </c>
    </row>
    <row r="45" spans="1:13" ht="11.25" customHeight="1">
      <c r="A45" s="142">
        <v>3238</v>
      </c>
      <c r="B45" s="143" t="s">
        <v>64</v>
      </c>
      <c r="C45" s="141">
        <f t="shared" si="12"/>
        <v>14000</v>
      </c>
      <c r="D45" s="141">
        <v>14000</v>
      </c>
      <c r="E45" s="141"/>
      <c r="F45" s="141"/>
      <c r="G45" s="141"/>
      <c r="H45" s="141"/>
      <c r="I45" s="141"/>
      <c r="J45" s="141"/>
      <c r="K45" s="141"/>
      <c r="L45" s="141">
        <v>14000</v>
      </c>
      <c r="M45" s="141">
        <v>14000</v>
      </c>
    </row>
    <row r="46" spans="1:13" ht="12.75" customHeight="1">
      <c r="A46" s="142">
        <v>3239</v>
      </c>
      <c r="B46" s="143" t="s">
        <v>65</v>
      </c>
      <c r="C46" s="141">
        <f t="shared" si="12"/>
        <v>12500</v>
      </c>
      <c r="D46" s="141">
        <v>10000</v>
      </c>
      <c r="E46" s="141"/>
      <c r="F46" s="141"/>
      <c r="G46" s="141"/>
      <c r="H46" s="141">
        <v>2500</v>
      </c>
      <c r="I46" s="141"/>
      <c r="J46" s="141"/>
      <c r="K46" s="141"/>
      <c r="L46" s="141">
        <v>10400</v>
      </c>
      <c r="M46" s="141">
        <v>10400</v>
      </c>
    </row>
    <row r="47" spans="1:13" ht="25.5">
      <c r="A47" s="139">
        <v>324</v>
      </c>
      <c r="B47" s="140" t="s">
        <v>66</v>
      </c>
      <c r="C47" s="152">
        <f t="shared" si="12"/>
        <v>0</v>
      </c>
      <c r="D47" s="152">
        <f aca="true" t="shared" si="19" ref="D47:M47">D48</f>
        <v>0</v>
      </c>
      <c r="E47" s="152">
        <f t="shared" si="19"/>
        <v>0</v>
      </c>
      <c r="F47" s="152">
        <f t="shared" si="19"/>
        <v>0</v>
      </c>
      <c r="G47" s="152">
        <f t="shared" si="19"/>
        <v>0</v>
      </c>
      <c r="H47" s="152">
        <f t="shared" si="19"/>
        <v>0</v>
      </c>
      <c r="I47" s="152">
        <f t="shared" si="19"/>
        <v>0</v>
      </c>
      <c r="J47" s="152">
        <f t="shared" si="19"/>
        <v>0</v>
      </c>
      <c r="K47" s="152">
        <v>0</v>
      </c>
      <c r="L47" s="152">
        <f t="shared" si="19"/>
        <v>0</v>
      </c>
      <c r="M47" s="152">
        <f t="shared" si="19"/>
        <v>0</v>
      </c>
    </row>
    <row r="48" spans="1:13" ht="25.5" customHeight="1">
      <c r="A48" s="142">
        <v>3241</v>
      </c>
      <c r="B48" s="143" t="s">
        <v>67</v>
      </c>
      <c r="C48" s="141">
        <f t="shared" si="12"/>
        <v>0</v>
      </c>
      <c r="D48" s="141"/>
      <c r="E48" s="141"/>
      <c r="F48" s="141"/>
      <c r="G48" s="141"/>
      <c r="H48" s="141"/>
      <c r="I48" s="141"/>
      <c r="J48" s="141"/>
      <c r="K48" s="141"/>
      <c r="L48" s="141"/>
      <c r="M48" s="141"/>
    </row>
    <row r="49" spans="1:13" ht="26.25" customHeight="1">
      <c r="A49" s="139">
        <v>329</v>
      </c>
      <c r="B49" s="140" t="s">
        <v>34</v>
      </c>
      <c r="C49" s="152">
        <f t="shared" si="12"/>
        <v>152500</v>
      </c>
      <c r="D49" s="152">
        <f aca="true" t="shared" si="20" ref="D49:M49">SUM(D50:D54)</f>
        <v>2500</v>
      </c>
      <c r="E49" s="152">
        <f t="shared" si="20"/>
        <v>0</v>
      </c>
      <c r="F49" s="152">
        <f t="shared" si="20"/>
        <v>0</v>
      </c>
      <c r="G49" s="152">
        <f t="shared" si="20"/>
        <v>150000</v>
      </c>
      <c r="H49" s="152">
        <f t="shared" si="20"/>
        <v>0</v>
      </c>
      <c r="I49" s="152">
        <f t="shared" si="20"/>
        <v>0</v>
      </c>
      <c r="J49" s="152">
        <f t="shared" si="20"/>
        <v>0</v>
      </c>
      <c r="K49" s="152">
        <v>0</v>
      </c>
      <c r="L49" s="152">
        <f t="shared" si="20"/>
        <v>153600</v>
      </c>
      <c r="M49" s="152">
        <f t="shared" si="20"/>
        <v>153600</v>
      </c>
    </row>
    <row r="50" spans="1:13" ht="12.75" customHeight="1">
      <c r="A50" s="142">
        <v>3292</v>
      </c>
      <c r="B50" s="143" t="s">
        <v>68</v>
      </c>
      <c r="C50" s="141">
        <f t="shared" si="12"/>
        <v>0</v>
      </c>
      <c r="D50" s="141"/>
      <c r="E50" s="141"/>
      <c r="F50" s="141"/>
      <c r="G50" s="141"/>
      <c r="H50" s="141"/>
      <c r="I50" s="141"/>
      <c r="J50" s="141"/>
      <c r="K50" s="141"/>
      <c r="L50" s="141"/>
      <c r="M50" s="141"/>
    </row>
    <row r="51" spans="1:13" ht="12.75" customHeight="1">
      <c r="A51" s="142">
        <v>3293</v>
      </c>
      <c r="B51" s="143" t="s">
        <v>69</v>
      </c>
      <c r="C51" s="141">
        <f t="shared" si="12"/>
        <v>0</v>
      </c>
      <c r="D51" s="141"/>
      <c r="E51" s="141"/>
      <c r="F51" s="141"/>
      <c r="G51" s="141"/>
      <c r="H51" s="141"/>
      <c r="I51" s="141"/>
      <c r="J51" s="141"/>
      <c r="K51" s="141"/>
      <c r="L51" s="141"/>
      <c r="M51" s="141"/>
    </row>
    <row r="52" spans="1:13" ht="12.75" customHeight="1">
      <c r="A52" s="142">
        <v>3294</v>
      </c>
      <c r="B52" s="143" t="s">
        <v>70</v>
      </c>
      <c r="C52" s="141">
        <f t="shared" si="12"/>
        <v>300</v>
      </c>
      <c r="D52" s="141">
        <v>300</v>
      </c>
      <c r="E52" s="141"/>
      <c r="F52" s="141"/>
      <c r="G52" s="141"/>
      <c r="H52" s="141"/>
      <c r="I52" s="141"/>
      <c r="J52" s="141"/>
      <c r="K52" s="141"/>
      <c r="L52" s="141">
        <v>600</v>
      </c>
      <c r="M52" s="141">
        <v>600</v>
      </c>
    </row>
    <row r="53" spans="1:13" ht="12.75" customHeight="1">
      <c r="A53" s="142">
        <v>3295</v>
      </c>
      <c r="B53" s="143" t="s">
        <v>71</v>
      </c>
      <c r="C53" s="141">
        <f t="shared" si="12"/>
        <v>200</v>
      </c>
      <c r="D53" s="141">
        <v>200</v>
      </c>
      <c r="E53" s="141"/>
      <c r="F53" s="141"/>
      <c r="G53" s="141"/>
      <c r="H53" s="141"/>
      <c r="I53" s="141"/>
      <c r="J53" s="141"/>
      <c r="K53" s="141"/>
      <c r="L53" s="141">
        <v>1000</v>
      </c>
      <c r="M53" s="141">
        <v>1000</v>
      </c>
    </row>
    <row r="54" spans="1:13" ht="12.75" customHeight="1">
      <c r="A54" s="142">
        <v>3299</v>
      </c>
      <c r="B54" s="143" t="s">
        <v>34</v>
      </c>
      <c r="C54" s="141">
        <f t="shared" si="12"/>
        <v>152000</v>
      </c>
      <c r="D54" s="141">
        <v>2000</v>
      </c>
      <c r="E54" s="141"/>
      <c r="F54" s="141"/>
      <c r="G54" s="141">
        <v>150000</v>
      </c>
      <c r="H54" s="141"/>
      <c r="I54" s="141"/>
      <c r="J54" s="141"/>
      <c r="K54" s="141"/>
      <c r="L54" s="141">
        <v>152000</v>
      </c>
      <c r="M54" s="141">
        <v>152000</v>
      </c>
    </row>
    <row r="55" spans="1:13" s="12" customFormat="1" ht="12.75">
      <c r="A55" s="136">
        <v>34</v>
      </c>
      <c r="B55" s="137" t="s">
        <v>35</v>
      </c>
      <c r="C55" s="138">
        <f t="shared" si="12"/>
        <v>10000</v>
      </c>
      <c r="D55" s="138">
        <v>10000</v>
      </c>
      <c r="E55" s="138">
        <f aca="true" t="shared" si="21" ref="E55:M55">E56</f>
        <v>0</v>
      </c>
      <c r="F55" s="138">
        <f t="shared" si="21"/>
        <v>0</v>
      </c>
      <c r="G55" s="138">
        <f t="shared" si="21"/>
        <v>0</v>
      </c>
      <c r="H55" s="138">
        <f t="shared" si="21"/>
        <v>0</v>
      </c>
      <c r="I55" s="138">
        <f t="shared" si="21"/>
        <v>0</v>
      </c>
      <c r="J55" s="138">
        <f t="shared" si="21"/>
        <v>0</v>
      </c>
      <c r="K55" s="138">
        <v>0</v>
      </c>
      <c r="L55" s="138">
        <f t="shared" si="21"/>
        <v>10000</v>
      </c>
      <c r="M55" s="138">
        <f t="shared" si="21"/>
        <v>10000</v>
      </c>
    </row>
    <row r="56" spans="1:13" ht="12.75" customHeight="1">
      <c r="A56" s="139">
        <v>343</v>
      </c>
      <c r="B56" s="140" t="s">
        <v>36</v>
      </c>
      <c r="C56" s="152">
        <f t="shared" si="12"/>
        <v>10000</v>
      </c>
      <c r="D56" s="152">
        <v>10000</v>
      </c>
      <c r="E56" s="152">
        <f aca="true" t="shared" si="22" ref="E56:M56">E57</f>
        <v>0</v>
      </c>
      <c r="F56" s="152">
        <f t="shared" si="22"/>
        <v>0</v>
      </c>
      <c r="G56" s="152">
        <f t="shared" si="22"/>
        <v>0</v>
      </c>
      <c r="H56" s="152">
        <f t="shared" si="22"/>
        <v>0</v>
      </c>
      <c r="I56" s="152">
        <f t="shared" si="22"/>
        <v>0</v>
      </c>
      <c r="J56" s="152">
        <f t="shared" si="22"/>
        <v>0</v>
      </c>
      <c r="K56" s="152">
        <v>0</v>
      </c>
      <c r="L56" s="152">
        <f t="shared" si="22"/>
        <v>10000</v>
      </c>
      <c r="M56" s="152">
        <f t="shared" si="22"/>
        <v>10000</v>
      </c>
    </row>
    <row r="57" spans="1:13" ht="12.75" customHeight="1">
      <c r="A57" s="142">
        <v>3431</v>
      </c>
      <c r="B57" s="143" t="s">
        <v>72</v>
      </c>
      <c r="C57" s="141">
        <f t="shared" si="12"/>
        <v>10000</v>
      </c>
      <c r="D57" s="141">
        <v>10000</v>
      </c>
      <c r="E57" s="141"/>
      <c r="F57" s="141"/>
      <c r="G57" s="141"/>
      <c r="H57" s="141"/>
      <c r="I57" s="141"/>
      <c r="J57" s="141"/>
      <c r="K57" s="141"/>
      <c r="L57" s="141">
        <v>10000</v>
      </c>
      <c r="M57" s="141">
        <v>10000</v>
      </c>
    </row>
    <row r="58" spans="1:13" s="12" customFormat="1" ht="12.75">
      <c r="A58" s="130" t="s">
        <v>101</v>
      </c>
      <c r="B58" s="131"/>
      <c r="C58" s="132">
        <f>SUM(D58:K58)</f>
        <v>135185.8</v>
      </c>
      <c r="D58" s="132">
        <f>D59</f>
        <v>105185.8</v>
      </c>
      <c r="E58" s="132">
        <f aca="true" t="shared" si="23" ref="E58:M59">E59</f>
        <v>0</v>
      </c>
      <c r="F58" s="132">
        <f t="shared" si="23"/>
        <v>30000</v>
      </c>
      <c r="G58" s="132">
        <f t="shared" si="23"/>
        <v>0</v>
      </c>
      <c r="H58" s="132">
        <f t="shared" si="23"/>
        <v>0</v>
      </c>
      <c r="I58" s="132">
        <f t="shared" si="23"/>
        <v>0</v>
      </c>
      <c r="J58" s="132">
        <f t="shared" si="23"/>
        <v>0</v>
      </c>
      <c r="K58" s="132">
        <f t="shared" si="23"/>
        <v>0</v>
      </c>
      <c r="L58" s="132">
        <f t="shared" si="23"/>
        <v>157382</v>
      </c>
      <c r="M58" s="132">
        <f t="shared" si="23"/>
        <v>157382</v>
      </c>
    </row>
    <row r="59" spans="1:13" s="12" customFormat="1" ht="12.75">
      <c r="A59" s="133">
        <v>3</v>
      </c>
      <c r="B59" s="134" t="s">
        <v>25</v>
      </c>
      <c r="C59" s="135">
        <f aca="true" t="shared" si="24" ref="C59:C65">SUM(D59:K59)</f>
        <v>135185.8</v>
      </c>
      <c r="D59" s="135">
        <f>D60</f>
        <v>105185.8</v>
      </c>
      <c r="E59" s="135">
        <f t="shared" si="23"/>
        <v>0</v>
      </c>
      <c r="F59" s="135">
        <f t="shared" si="23"/>
        <v>30000</v>
      </c>
      <c r="G59" s="135">
        <f t="shared" si="23"/>
        <v>0</v>
      </c>
      <c r="H59" s="135">
        <f t="shared" si="23"/>
        <v>0</v>
      </c>
      <c r="I59" s="135">
        <f t="shared" si="23"/>
        <v>0</v>
      </c>
      <c r="J59" s="135">
        <f t="shared" si="23"/>
        <v>0</v>
      </c>
      <c r="K59" s="135">
        <f t="shared" si="23"/>
        <v>0</v>
      </c>
      <c r="L59" s="135">
        <f t="shared" si="23"/>
        <v>157382</v>
      </c>
      <c r="M59" s="135">
        <f t="shared" si="23"/>
        <v>157382</v>
      </c>
    </row>
    <row r="60" spans="1:13" s="12" customFormat="1" ht="12.75">
      <c r="A60" s="136">
        <v>32</v>
      </c>
      <c r="B60" s="137" t="s">
        <v>30</v>
      </c>
      <c r="C60" s="138">
        <f t="shared" si="24"/>
        <v>135185.8</v>
      </c>
      <c r="D60" s="138">
        <f>D61+D63</f>
        <v>105185.8</v>
      </c>
      <c r="E60" s="138">
        <f aca="true" t="shared" si="25" ref="E60:M60">E61+E63</f>
        <v>0</v>
      </c>
      <c r="F60" s="138">
        <f t="shared" si="25"/>
        <v>30000</v>
      </c>
      <c r="G60" s="138">
        <f t="shared" si="25"/>
        <v>0</v>
      </c>
      <c r="H60" s="138">
        <f t="shared" si="25"/>
        <v>0</v>
      </c>
      <c r="I60" s="138">
        <f t="shared" si="25"/>
        <v>0</v>
      </c>
      <c r="J60" s="138">
        <f t="shared" si="25"/>
        <v>0</v>
      </c>
      <c r="K60" s="138">
        <f t="shared" si="25"/>
        <v>0</v>
      </c>
      <c r="L60" s="138">
        <f t="shared" si="25"/>
        <v>157382</v>
      </c>
      <c r="M60" s="138">
        <f t="shared" si="25"/>
        <v>157382</v>
      </c>
    </row>
    <row r="61" spans="1:13" s="12" customFormat="1" ht="12.75" customHeight="1">
      <c r="A61" s="139">
        <v>322</v>
      </c>
      <c r="B61" s="140" t="s">
        <v>32</v>
      </c>
      <c r="C61" s="152">
        <f t="shared" si="24"/>
        <v>40000</v>
      </c>
      <c r="D61" s="152">
        <f>D62</f>
        <v>30000</v>
      </c>
      <c r="E61" s="152">
        <f aca="true" t="shared" si="26" ref="E61:M61">E62</f>
        <v>0</v>
      </c>
      <c r="F61" s="152">
        <f t="shared" si="26"/>
        <v>10000</v>
      </c>
      <c r="G61" s="152">
        <f t="shared" si="26"/>
        <v>0</v>
      </c>
      <c r="H61" s="152">
        <f t="shared" si="26"/>
        <v>0</v>
      </c>
      <c r="I61" s="152">
        <f t="shared" si="26"/>
        <v>0</v>
      </c>
      <c r="J61" s="152">
        <f t="shared" si="26"/>
        <v>0</v>
      </c>
      <c r="K61" s="152">
        <f t="shared" si="26"/>
        <v>0</v>
      </c>
      <c r="L61" s="152">
        <f t="shared" si="26"/>
        <v>58000</v>
      </c>
      <c r="M61" s="152">
        <f t="shared" si="26"/>
        <v>58000</v>
      </c>
    </row>
    <row r="62" spans="1:13" ht="12.75" customHeight="1">
      <c r="A62" s="142">
        <v>3224</v>
      </c>
      <c r="B62" s="143" t="s">
        <v>56</v>
      </c>
      <c r="C62" s="141">
        <f>SUM(D62:K62)</f>
        <v>40000</v>
      </c>
      <c r="D62" s="141">
        <v>30000</v>
      </c>
      <c r="E62" s="141"/>
      <c r="F62" s="141">
        <v>10000</v>
      </c>
      <c r="G62" s="141"/>
      <c r="H62" s="141"/>
      <c r="I62" s="141"/>
      <c r="J62" s="141"/>
      <c r="K62" s="141"/>
      <c r="L62" s="141">
        <v>58000</v>
      </c>
      <c r="M62" s="141">
        <v>58000</v>
      </c>
    </row>
    <row r="63" spans="1:13" s="12" customFormat="1" ht="12.75" customHeight="1">
      <c r="A63" s="139">
        <v>323</v>
      </c>
      <c r="B63" s="140" t="s">
        <v>33</v>
      </c>
      <c r="C63" s="152">
        <f t="shared" si="24"/>
        <v>95185.8</v>
      </c>
      <c r="D63" s="152">
        <f>D64+D65</f>
        <v>75185.8</v>
      </c>
      <c r="E63" s="152">
        <f aca="true" t="shared" si="27" ref="E63:M63">E64+E65</f>
        <v>0</v>
      </c>
      <c r="F63" s="152">
        <f t="shared" si="27"/>
        <v>20000</v>
      </c>
      <c r="G63" s="152">
        <f t="shared" si="27"/>
        <v>0</v>
      </c>
      <c r="H63" s="152">
        <f t="shared" si="27"/>
        <v>0</v>
      </c>
      <c r="I63" s="152">
        <f t="shared" si="27"/>
        <v>0</v>
      </c>
      <c r="J63" s="152">
        <f t="shared" si="27"/>
        <v>0</v>
      </c>
      <c r="K63" s="152">
        <f t="shared" si="27"/>
        <v>0</v>
      </c>
      <c r="L63" s="152">
        <f t="shared" si="27"/>
        <v>99382</v>
      </c>
      <c r="M63" s="152">
        <f t="shared" si="27"/>
        <v>99382</v>
      </c>
    </row>
    <row r="64" spans="1:13" ht="12.75" customHeight="1">
      <c r="A64" s="142">
        <v>3232</v>
      </c>
      <c r="B64" s="143" t="s">
        <v>60</v>
      </c>
      <c r="C64" s="141">
        <f t="shared" si="24"/>
        <v>95185.8</v>
      </c>
      <c r="D64" s="141">
        <v>75185.8</v>
      </c>
      <c r="E64" s="141"/>
      <c r="F64" s="141">
        <v>20000</v>
      </c>
      <c r="G64" s="141"/>
      <c r="H64" s="141"/>
      <c r="I64" s="141"/>
      <c r="J64" s="141"/>
      <c r="K64" s="141"/>
      <c r="L64" s="141">
        <v>99382</v>
      </c>
      <c r="M64" s="141">
        <v>99382</v>
      </c>
    </row>
    <row r="65" spans="1:13" ht="12.75" customHeight="1">
      <c r="A65" s="142">
        <v>3237</v>
      </c>
      <c r="B65" s="143" t="s">
        <v>63</v>
      </c>
      <c r="C65" s="141">
        <f t="shared" si="24"/>
        <v>0</v>
      </c>
      <c r="D65" s="141"/>
      <c r="E65" s="141"/>
      <c r="F65" s="141"/>
      <c r="G65" s="141"/>
      <c r="H65" s="141"/>
      <c r="I65" s="141"/>
      <c r="J65" s="141"/>
      <c r="K65" s="141"/>
      <c r="L65" s="141"/>
      <c r="M65" s="141"/>
    </row>
    <row r="66" spans="1:13" ht="26.25" customHeight="1">
      <c r="A66" s="229" t="s">
        <v>90</v>
      </c>
      <c r="B66" s="229"/>
      <c r="C66" s="147">
        <f>SUM(D66:K66)</f>
        <v>0</v>
      </c>
      <c r="D66" s="147">
        <f aca="true" t="shared" si="28" ref="D66:M66">D67</f>
        <v>0</v>
      </c>
      <c r="E66" s="147">
        <f t="shared" si="28"/>
        <v>0</v>
      </c>
      <c r="F66" s="147">
        <f t="shared" si="28"/>
        <v>0</v>
      </c>
      <c r="G66" s="147">
        <f t="shared" si="28"/>
        <v>0</v>
      </c>
      <c r="H66" s="147">
        <f t="shared" si="28"/>
        <v>0</v>
      </c>
      <c r="I66" s="147">
        <f t="shared" si="28"/>
        <v>0</v>
      </c>
      <c r="J66" s="147">
        <f t="shared" si="28"/>
        <v>0</v>
      </c>
      <c r="K66" s="147">
        <v>0</v>
      </c>
      <c r="L66" s="147">
        <f t="shared" si="28"/>
        <v>0</v>
      </c>
      <c r="M66" s="147">
        <f t="shared" si="28"/>
        <v>0</v>
      </c>
    </row>
    <row r="67" spans="1:13" ht="26.25" customHeight="1">
      <c r="A67" s="233"/>
      <c r="B67" s="233"/>
      <c r="C67" s="149">
        <f aca="true" t="shared" si="29" ref="C67:C72">SUM(D67:K67)</f>
        <v>0</v>
      </c>
      <c r="D67" s="149">
        <f>'PLAN RASHODA I IZDATAKA'!D68</f>
        <v>0</v>
      </c>
      <c r="E67" s="149">
        <f>'PLAN RASHODA I IZDATAKA'!E68</f>
        <v>0</v>
      </c>
      <c r="F67" s="149">
        <f>'PLAN RASHODA I IZDATAKA'!F68</f>
        <v>0</v>
      </c>
      <c r="G67" s="149">
        <f>'PLAN RASHODA I IZDATAKA'!G68</f>
        <v>0</v>
      </c>
      <c r="H67" s="149">
        <f>'PLAN RASHODA I IZDATAKA'!H68</f>
        <v>0</v>
      </c>
      <c r="I67" s="149">
        <f>'PLAN RASHODA I IZDATAKA'!I68</f>
        <v>0</v>
      </c>
      <c r="J67" s="149">
        <f>'PLAN RASHODA I IZDATAKA'!J68</f>
        <v>0</v>
      </c>
      <c r="K67" s="149">
        <v>0</v>
      </c>
      <c r="L67" s="149">
        <f>'PLAN RASHODA I IZDATAKA'!L68</f>
        <v>0</v>
      </c>
      <c r="M67" s="149">
        <f>'PLAN RASHODA I IZDATAKA'!M68</f>
        <v>0</v>
      </c>
    </row>
    <row r="68" spans="1:13" ht="25.5">
      <c r="A68" s="133">
        <v>4</v>
      </c>
      <c r="B68" s="150" t="s">
        <v>38</v>
      </c>
      <c r="C68" s="151">
        <f t="shared" si="29"/>
        <v>0</v>
      </c>
      <c r="D68" s="151">
        <f aca="true" t="shared" si="30" ref="D68:M68">D69</f>
        <v>0</v>
      </c>
      <c r="E68" s="151">
        <f t="shared" si="30"/>
        <v>0</v>
      </c>
      <c r="F68" s="151">
        <f t="shared" si="30"/>
        <v>0</v>
      </c>
      <c r="G68" s="151">
        <f t="shared" si="30"/>
        <v>0</v>
      </c>
      <c r="H68" s="151">
        <f t="shared" si="30"/>
        <v>0</v>
      </c>
      <c r="I68" s="151">
        <f t="shared" si="30"/>
        <v>0</v>
      </c>
      <c r="J68" s="151">
        <f t="shared" si="30"/>
        <v>0</v>
      </c>
      <c r="K68" s="151">
        <v>0</v>
      </c>
      <c r="L68" s="151">
        <f t="shared" si="30"/>
        <v>0</v>
      </c>
      <c r="M68" s="151">
        <f t="shared" si="30"/>
        <v>0</v>
      </c>
    </row>
    <row r="69" spans="1:13" ht="25.5">
      <c r="A69" s="136">
        <v>45</v>
      </c>
      <c r="B69" s="137" t="s">
        <v>80</v>
      </c>
      <c r="C69" s="138">
        <f t="shared" si="29"/>
        <v>0</v>
      </c>
      <c r="D69" s="138">
        <f aca="true" t="shared" si="31" ref="D69:M69">D70</f>
        <v>0</v>
      </c>
      <c r="E69" s="138">
        <f t="shared" si="31"/>
        <v>0</v>
      </c>
      <c r="F69" s="138">
        <f t="shared" si="31"/>
        <v>0</v>
      </c>
      <c r="G69" s="138">
        <f t="shared" si="31"/>
        <v>0</v>
      </c>
      <c r="H69" s="138">
        <f t="shared" si="31"/>
        <v>0</v>
      </c>
      <c r="I69" s="138">
        <f t="shared" si="31"/>
        <v>0</v>
      </c>
      <c r="J69" s="138">
        <f t="shared" si="31"/>
        <v>0</v>
      </c>
      <c r="K69" s="138">
        <v>0</v>
      </c>
      <c r="L69" s="138">
        <f t="shared" si="31"/>
        <v>0</v>
      </c>
      <c r="M69" s="138">
        <f t="shared" si="31"/>
        <v>0</v>
      </c>
    </row>
    <row r="70" spans="1:13" ht="25.5">
      <c r="A70" s="139">
        <v>451</v>
      </c>
      <c r="B70" s="140" t="s">
        <v>81</v>
      </c>
      <c r="C70" s="152">
        <f t="shared" si="29"/>
        <v>0</v>
      </c>
      <c r="D70" s="152"/>
      <c r="E70" s="152">
        <f aca="true" t="shared" si="32" ref="E70:M70">E71</f>
        <v>0</v>
      </c>
      <c r="F70" s="152">
        <f t="shared" si="32"/>
        <v>0</v>
      </c>
      <c r="G70" s="152">
        <f t="shared" si="32"/>
        <v>0</v>
      </c>
      <c r="H70" s="152">
        <f t="shared" si="32"/>
        <v>0</v>
      </c>
      <c r="I70" s="152">
        <f t="shared" si="32"/>
        <v>0</v>
      </c>
      <c r="J70" s="152">
        <f t="shared" si="32"/>
        <v>0</v>
      </c>
      <c r="K70" s="152">
        <v>0</v>
      </c>
      <c r="L70" s="152">
        <f t="shared" si="32"/>
        <v>0</v>
      </c>
      <c r="M70" s="152">
        <f t="shared" si="32"/>
        <v>0</v>
      </c>
    </row>
    <row r="71" spans="1:13" ht="25.5" customHeight="1">
      <c r="A71" s="142">
        <v>4511</v>
      </c>
      <c r="B71" s="143" t="s">
        <v>81</v>
      </c>
      <c r="C71" s="141">
        <f>SUM(D71:K71)</f>
        <v>0</v>
      </c>
      <c r="D71" s="141"/>
      <c r="E71" s="141"/>
      <c r="F71" s="141"/>
      <c r="G71" s="141"/>
      <c r="H71" s="141"/>
      <c r="I71" s="141"/>
      <c r="J71" s="141"/>
      <c r="K71" s="141"/>
      <c r="L71" s="141"/>
      <c r="M71" s="141"/>
    </row>
    <row r="72" spans="1:13" ht="12.75">
      <c r="A72" s="139"/>
      <c r="B72" s="140"/>
      <c r="C72" s="144">
        <f t="shared" si="29"/>
        <v>0</v>
      </c>
      <c r="D72" s="144"/>
      <c r="E72" s="144"/>
      <c r="F72" s="144"/>
      <c r="G72" s="144"/>
      <c r="H72" s="144"/>
      <c r="I72" s="144"/>
      <c r="J72" s="144"/>
      <c r="K72" s="144">
        <v>0</v>
      </c>
      <c r="L72" s="144"/>
      <c r="M72" s="144"/>
    </row>
    <row r="73" spans="1:13" ht="27" customHeight="1">
      <c r="A73" s="229" t="s">
        <v>88</v>
      </c>
      <c r="B73" s="229"/>
      <c r="C73" s="147">
        <f>SUM(D73:K73)</f>
        <v>526309</v>
      </c>
      <c r="D73" s="147">
        <f aca="true" t="shared" si="33" ref="D73:M74">D74</f>
        <v>20309</v>
      </c>
      <c r="E73" s="147">
        <f t="shared" si="33"/>
        <v>0</v>
      </c>
      <c r="F73" s="147">
        <f t="shared" si="33"/>
        <v>0</v>
      </c>
      <c r="G73" s="147">
        <f t="shared" si="33"/>
        <v>506000</v>
      </c>
      <c r="H73" s="147">
        <f t="shared" si="33"/>
        <v>0</v>
      </c>
      <c r="I73" s="147">
        <f t="shared" si="33"/>
        <v>0</v>
      </c>
      <c r="J73" s="147">
        <f t="shared" si="33"/>
        <v>0</v>
      </c>
      <c r="K73" s="147">
        <v>0</v>
      </c>
      <c r="L73" s="147">
        <f t="shared" si="33"/>
        <v>556000</v>
      </c>
      <c r="M73" s="147">
        <f t="shared" si="33"/>
        <v>556000</v>
      </c>
    </row>
    <row r="74" spans="1:13" s="12" customFormat="1" ht="12.75" customHeight="1">
      <c r="A74" s="154" t="s">
        <v>82</v>
      </c>
      <c r="B74" s="155" t="s">
        <v>85</v>
      </c>
      <c r="C74" s="149">
        <f aca="true" t="shared" si="34" ref="C74:C91">SUM(D74:K74)</f>
        <v>526309</v>
      </c>
      <c r="D74" s="149">
        <f t="shared" si="33"/>
        <v>20309</v>
      </c>
      <c r="E74" s="149">
        <f t="shared" si="33"/>
        <v>0</v>
      </c>
      <c r="F74" s="149">
        <f t="shared" si="33"/>
        <v>0</v>
      </c>
      <c r="G74" s="149">
        <f t="shared" si="33"/>
        <v>506000</v>
      </c>
      <c r="H74" s="149">
        <f t="shared" si="33"/>
        <v>0</v>
      </c>
      <c r="I74" s="149">
        <f t="shared" si="33"/>
        <v>0</v>
      </c>
      <c r="J74" s="149">
        <f t="shared" si="33"/>
        <v>0</v>
      </c>
      <c r="K74" s="149">
        <v>0</v>
      </c>
      <c r="L74" s="149">
        <f t="shared" si="33"/>
        <v>556000</v>
      </c>
      <c r="M74" s="149">
        <f t="shared" si="33"/>
        <v>556000</v>
      </c>
    </row>
    <row r="75" spans="1:13" s="12" customFormat="1" ht="12.75">
      <c r="A75" s="156">
        <v>3</v>
      </c>
      <c r="B75" s="157" t="s">
        <v>25</v>
      </c>
      <c r="C75" s="151">
        <f t="shared" si="34"/>
        <v>526309</v>
      </c>
      <c r="D75" s="151">
        <f aca="true" t="shared" si="35" ref="D75:M75">D76+D88</f>
        <v>20309</v>
      </c>
      <c r="E75" s="151">
        <f>E76+E88</f>
        <v>0</v>
      </c>
      <c r="F75" s="151">
        <f t="shared" si="35"/>
        <v>0</v>
      </c>
      <c r="G75" s="151">
        <f t="shared" si="35"/>
        <v>506000</v>
      </c>
      <c r="H75" s="151">
        <f t="shared" si="35"/>
        <v>0</v>
      </c>
      <c r="I75" s="151">
        <f t="shared" si="35"/>
        <v>0</v>
      </c>
      <c r="J75" s="151">
        <f t="shared" si="35"/>
        <v>0</v>
      </c>
      <c r="K75" s="151">
        <v>0</v>
      </c>
      <c r="L75" s="151">
        <f t="shared" si="35"/>
        <v>556000</v>
      </c>
      <c r="M75" s="151">
        <f t="shared" si="35"/>
        <v>556000</v>
      </c>
    </row>
    <row r="76" spans="1:13" s="12" customFormat="1" ht="12.75">
      <c r="A76" s="158">
        <v>32</v>
      </c>
      <c r="B76" s="159" t="s">
        <v>30</v>
      </c>
      <c r="C76" s="138">
        <f t="shared" si="34"/>
        <v>526309</v>
      </c>
      <c r="D76" s="138">
        <f aca="true" t="shared" si="36" ref="D76:M76">D77+D84</f>
        <v>20309</v>
      </c>
      <c r="E76" s="138">
        <f t="shared" si="36"/>
        <v>0</v>
      </c>
      <c r="F76" s="138">
        <f t="shared" si="36"/>
        <v>0</v>
      </c>
      <c r="G76" s="138">
        <f t="shared" si="36"/>
        <v>506000</v>
      </c>
      <c r="H76" s="138">
        <f t="shared" si="36"/>
        <v>0</v>
      </c>
      <c r="I76" s="138">
        <f t="shared" si="36"/>
        <v>0</v>
      </c>
      <c r="J76" s="138">
        <f t="shared" si="36"/>
        <v>0</v>
      </c>
      <c r="K76" s="138">
        <v>0</v>
      </c>
      <c r="L76" s="138">
        <f t="shared" si="36"/>
        <v>556000</v>
      </c>
      <c r="M76" s="138">
        <f t="shared" si="36"/>
        <v>556000</v>
      </c>
    </row>
    <row r="77" spans="1:13" ht="12.75">
      <c r="A77" s="160">
        <v>322</v>
      </c>
      <c r="B77" s="161" t="s">
        <v>32</v>
      </c>
      <c r="C77" s="152">
        <f t="shared" si="34"/>
        <v>521309</v>
      </c>
      <c r="D77" s="152">
        <v>20309</v>
      </c>
      <c r="E77" s="152">
        <f aca="true" t="shared" si="37" ref="E77:M77">SUM(E78:E83)</f>
        <v>0</v>
      </c>
      <c r="F77" s="152">
        <f t="shared" si="37"/>
        <v>0</v>
      </c>
      <c r="G77" s="152">
        <f t="shared" si="37"/>
        <v>501000</v>
      </c>
      <c r="H77" s="152">
        <f t="shared" si="37"/>
        <v>0</v>
      </c>
      <c r="I77" s="152">
        <f t="shared" si="37"/>
        <v>0</v>
      </c>
      <c r="J77" s="152">
        <f t="shared" si="37"/>
        <v>0</v>
      </c>
      <c r="K77" s="152">
        <v>0</v>
      </c>
      <c r="L77" s="152">
        <v>551000</v>
      </c>
      <c r="M77" s="152">
        <f t="shared" si="37"/>
        <v>551000</v>
      </c>
    </row>
    <row r="78" spans="1:13" ht="12.75" customHeight="1">
      <c r="A78" s="142">
        <v>3221</v>
      </c>
      <c r="B78" s="143" t="s">
        <v>53</v>
      </c>
      <c r="C78" s="141">
        <f t="shared" si="34"/>
        <v>0</v>
      </c>
      <c r="D78" s="141">
        <v>0</v>
      </c>
      <c r="E78" s="141"/>
      <c r="F78" s="141"/>
      <c r="G78" s="141"/>
      <c r="H78" s="141"/>
      <c r="I78" s="141"/>
      <c r="J78" s="141"/>
      <c r="K78" s="141"/>
      <c r="L78" s="141"/>
      <c r="M78" s="141"/>
    </row>
    <row r="79" spans="1:13" ht="12.75" customHeight="1">
      <c r="A79" s="142">
        <v>3222</v>
      </c>
      <c r="B79" s="143" t="s">
        <v>54</v>
      </c>
      <c r="C79" s="141">
        <f t="shared" si="34"/>
        <v>520309</v>
      </c>
      <c r="D79" s="141">
        <v>20309</v>
      </c>
      <c r="E79" s="141"/>
      <c r="F79" s="141"/>
      <c r="G79" s="141">
        <v>500000</v>
      </c>
      <c r="H79" s="141"/>
      <c r="I79" s="141"/>
      <c r="J79" s="141"/>
      <c r="K79" s="141"/>
      <c r="L79" s="141">
        <v>550000</v>
      </c>
      <c r="M79" s="141">
        <v>550000</v>
      </c>
    </row>
    <row r="80" spans="1:13" ht="12.75" customHeight="1">
      <c r="A80" s="142">
        <v>3223</v>
      </c>
      <c r="B80" s="143" t="s">
        <v>55</v>
      </c>
      <c r="C80" s="141">
        <f t="shared" si="34"/>
        <v>0</v>
      </c>
      <c r="D80" s="141">
        <v>0</v>
      </c>
      <c r="E80" s="141"/>
      <c r="F80" s="141"/>
      <c r="G80" s="141"/>
      <c r="H80" s="141"/>
      <c r="I80" s="141"/>
      <c r="J80" s="141"/>
      <c r="K80" s="141"/>
      <c r="L80" s="141"/>
      <c r="M80" s="141"/>
    </row>
    <row r="81" spans="1:13" ht="12.75" customHeight="1">
      <c r="A81" s="142">
        <v>3224</v>
      </c>
      <c r="B81" s="143" t="s">
        <v>56</v>
      </c>
      <c r="C81" s="141">
        <f t="shared" si="34"/>
        <v>0</v>
      </c>
      <c r="D81" s="141">
        <v>0</v>
      </c>
      <c r="E81" s="141"/>
      <c r="F81" s="141"/>
      <c r="G81" s="141"/>
      <c r="H81" s="141"/>
      <c r="I81" s="141"/>
      <c r="J81" s="141"/>
      <c r="K81" s="141"/>
      <c r="L81" s="141"/>
      <c r="M81" s="141"/>
    </row>
    <row r="82" spans="1:13" ht="12.75" customHeight="1">
      <c r="A82" s="142">
        <v>3225</v>
      </c>
      <c r="B82" s="143" t="s">
        <v>57</v>
      </c>
      <c r="C82" s="141">
        <f>SUM(D82:K82)</f>
        <v>0</v>
      </c>
      <c r="D82" s="141">
        <v>0</v>
      </c>
      <c r="E82" s="141"/>
      <c r="F82" s="141"/>
      <c r="G82" s="141"/>
      <c r="H82" s="141"/>
      <c r="I82" s="141"/>
      <c r="J82" s="141"/>
      <c r="K82" s="141"/>
      <c r="L82" s="141"/>
      <c r="M82" s="141"/>
    </row>
    <row r="83" spans="1:13" ht="12.75" customHeight="1">
      <c r="A83" s="142">
        <v>3227</v>
      </c>
      <c r="B83" s="143" t="s">
        <v>58</v>
      </c>
      <c r="C83" s="141">
        <f t="shared" si="34"/>
        <v>1000</v>
      </c>
      <c r="D83" s="141">
        <v>0</v>
      </c>
      <c r="E83" s="141"/>
      <c r="F83" s="141"/>
      <c r="G83" s="141">
        <v>1000</v>
      </c>
      <c r="H83" s="141"/>
      <c r="I83" s="141"/>
      <c r="J83" s="141"/>
      <c r="K83" s="141"/>
      <c r="L83" s="141">
        <v>1000</v>
      </c>
      <c r="M83" s="141">
        <v>1000</v>
      </c>
    </row>
    <row r="84" spans="1:13" ht="12.75" customHeight="1">
      <c r="A84" s="160">
        <v>323</v>
      </c>
      <c r="B84" s="161" t="s">
        <v>33</v>
      </c>
      <c r="C84" s="152">
        <f t="shared" si="34"/>
        <v>5000</v>
      </c>
      <c r="D84" s="152">
        <f aca="true" t="shared" si="38" ref="D84:M84">SUM(D85:D87)</f>
        <v>0</v>
      </c>
      <c r="E84" s="152">
        <f t="shared" si="38"/>
        <v>0</v>
      </c>
      <c r="F84" s="152">
        <f t="shared" si="38"/>
        <v>0</v>
      </c>
      <c r="G84" s="152">
        <f t="shared" si="38"/>
        <v>5000</v>
      </c>
      <c r="H84" s="152">
        <f t="shared" si="38"/>
        <v>0</v>
      </c>
      <c r="I84" s="152">
        <f t="shared" si="38"/>
        <v>0</v>
      </c>
      <c r="J84" s="152">
        <f t="shared" si="38"/>
        <v>0</v>
      </c>
      <c r="K84" s="152">
        <v>0</v>
      </c>
      <c r="L84" s="152">
        <f t="shared" si="38"/>
        <v>5000</v>
      </c>
      <c r="M84" s="152">
        <f t="shared" si="38"/>
        <v>5000</v>
      </c>
    </row>
    <row r="85" spans="1:13" ht="12.75" customHeight="1">
      <c r="A85" s="142">
        <v>3232</v>
      </c>
      <c r="B85" s="143" t="s">
        <v>60</v>
      </c>
      <c r="C85" s="141">
        <f t="shared" si="34"/>
        <v>0</v>
      </c>
      <c r="D85" s="141"/>
      <c r="E85" s="141"/>
      <c r="F85" s="141"/>
      <c r="G85" s="141"/>
      <c r="H85" s="141"/>
      <c r="I85" s="141"/>
      <c r="J85" s="141"/>
      <c r="K85" s="141"/>
      <c r="L85" s="141"/>
      <c r="M85" s="141"/>
    </row>
    <row r="86" spans="1:13" ht="12.75" customHeight="1">
      <c r="A86" s="142">
        <v>3234</v>
      </c>
      <c r="B86" s="143" t="s">
        <v>61</v>
      </c>
      <c r="C86" s="141">
        <f t="shared" si="34"/>
        <v>0</v>
      </c>
      <c r="D86" s="141"/>
      <c r="E86" s="141"/>
      <c r="F86" s="141"/>
      <c r="G86" s="141"/>
      <c r="H86" s="141"/>
      <c r="I86" s="141"/>
      <c r="J86" s="141"/>
      <c r="K86" s="141"/>
      <c r="L86" s="141"/>
      <c r="M86" s="141"/>
    </row>
    <row r="87" spans="1:13" ht="12.75" customHeight="1">
      <c r="A87" s="142">
        <v>3236</v>
      </c>
      <c r="B87" s="143" t="s">
        <v>62</v>
      </c>
      <c r="C87" s="141">
        <f t="shared" si="34"/>
        <v>5000</v>
      </c>
      <c r="D87" s="141"/>
      <c r="E87" s="141"/>
      <c r="F87" s="141"/>
      <c r="G87" s="141">
        <v>5000</v>
      </c>
      <c r="H87" s="141"/>
      <c r="I87" s="141"/>
      <c r="J87" s="141"/>
      <c r="K87" s="141"/>
      <c r="L87" s="141">
        <v>5000</v>
      </c>
      <c r="M87" s="141">
        <v>5000</v>
      </c>
    </row>
    <row r="88" spans="1:13" ht="12.75">
      <c r="A88" s="136">
        <v>34</v>
      </c>
      <c r="B88" s="137" t="s">
        <v>35</v>
      </c>
      <c r="C88" s="138">
        <f t="shared" si="34"/>
        <v>0</v>
      </c>
      <c r="D88" s="138">
        <f aca="true" t="shared" si="39" ref="D88:M88">D89</f>
        <v>0</v>
      </c>
      <c r="E88" s="138">
        <f t="shared" si="39"/>
        <v>0</v>
      </c>
      <c r="F88" s="138">
        <f t="shared" si="39"/>
        <v>0</v>
      </c>
      <c r="G88" s="138">
        <f t="shared" si="39"/>
        <v>0</v>
      </c>
      <c r="H88" s="138">
        <f t="shared" si="39"/>
        <v>0</v>
      </c>
      <c r="I88" s="138">
        <f t="shared" si="39"/>
        <v>0</v>
      </c>
      <c r="J88" s="138">
        <f t="shared" si="39"/>
        <v>0</v>
      </c>
      <c r="K88" s="138">
        <v>0</v>
      </c>
      <c r="L88" s="138">
        <f t="shared" si="39"/>
        <v>0</v>
      </c>
      <c r="M88" s="138">
        <f t="shared" si="39"/>
        <v>0</v>
      </c>
    </row>
    <row r="89" spans="1:13" ht="12.75">
      <c r="A89" s="139">
        <v>343</v>
      </c>
      <c r="B89" s="140" t="s">
        <v>36</v>
      </c>
      <c r="C89" s="152">
        <f t="shared" si="34"/>
        <v>0</v>
      </c>
      <c r="D89" s="152">
        <v>0</v>
      </c>
      <c r="E89" s="152">
        <f aca="true" t="shared" si="40" ref="E89:M89">E90</f>
        <v>0</v>
      </c>
      <c r="F89" s="152">
        <f t="shared" si="40"/>
        <v>0</v>
      </c>
      <c r="G89" s="152">
        <f t="shared" si="40"/>
        <v>0</v>
      </c>
      <c r="H89" s="152">
        <f t="shared" si="40"/>
        <v>0</v>
      </c>
      <c r="I89" s="152">
        <f t="shared" si="40"/>
        <v>0</v>
      </c>
      <c r="J89" s="152">
        <f t="shared" si="40"/>
        <v>0</v>
      </c>
      <c r="K89" s="152">
        <v>0</v>
      </c>
      <c r="L89" s="152">
        <f t="shared" si="40"/>
        <v>0</v>
      </c>
      <c r="M89" s="152">
        <f t="shared" si="40"/>
        <v>0</v>
      </c>
    </row>
    <row r="90" spans="1:13" ht="12.75" customHeight="1">
      <c r="A90" s="142">
        <v>3431</v>
      </c>
      <c r="B90" s="143" t="s">
        <v>72</v>
      </c>
      <c r="C90" s="141">
        <f t="shared" si="34"/>
        <v>0</v>
      </c>
      <c r="D90" s="141">
        <v>0</v>
      </c>
      <c r="E90" s="141"/>
      <c r="F90" s="141"/>
      <c r="G90" s="141"/>
      <c r="H90" s="141"/>
      <c r="I90" s="141"/>
      <c r="J90" s="141"/>
      <c r="K90" s="141"/>
      <c r="L90" s="141">
        <f>C90*100%</f>
        <v>0</v>
      </c>
      <c r="M90" s="141">
        <f>C90*100%</f>
        <v>0</v>
      </c>
    </row>
    <row r="91" spans="1:13" ht="12.75">
      <c r="A91" s="162"/>
      <c r="B91" s="163"/>
      <c r="C91" s="141">
        <f t="shared" si="34"/>
        <v>0</v>
      </c>
      <c r="D91" s="141"/>
      <c r="E91" s="141"/>
      <c r="F91" s="141"/>
      <c r="G91" s="141"/>
      <c r="H91" s="141"/>
      <c r="I91" s="141"/>
      <c r="J91" s="141"/>
      <c r="K91" s="141"/>
      <c r="L91" s="141"/>
      <c r="M91" s="141"/>
    </row>
    <row r="92" spans="1:13" ht="12.75">
      <c r="A92" s="230" t="s">
        <v>89</v>
      </c>
      <c r="B92" s="230"/>
      <c r="C92" s="147">
        <f>SUM(D92:K92)</f>
        <v>0</v>
      </c>
      <c r="D92" s="147">
        <f>D93</f>
        <v>0</v>
      </c>
      <c r="E92" s="147">
        <f aca="true" t="shared" si="41" ref="E92:M92">E93</f>
        <v>0</v>
      </c>
      <c r="F92" s="147">
        <f t="shared" si="41"/>
        <v>0</v>
      </c>
      <c r="G92" s="147">
        <f t="shared" si="41"/>
        <v>0</v>
      </c>
      <c r="H92" s="147">
        <f t="shared" si="41"/>
        <v>0</v>
      </c>
      <c r="I92" s="147">
        <f t="shared" si="41"/>
        <v>0</v>
      </c>
      <c r="J92" s="147">
        <f t="shared" si="41"/>
        <v>0</v>
      </c>
      <c r="K92" s="147">
        <f t="shared" si="41"/>
        <v>0</v>
      </c>
      <c r="L92" s="147">
        <f t="shared" si="41"/>
        <v>0</v>
      </c>
      <c r="M92" s="147">
        <f t="shared" si="41"/>
        <v>0</v>
      </c>
    </row>
    <row r="93" spans="1:13" ht="12.75">
      <c r="A93" s="232" t="s">
        <v>95</v>
      </c>
      <c r="B93" s="232"/>
      <c r="C93" s="149">
        <f aca="true" t="shared" si="42" ref="C93:C101">SUM(D93:K93)</f>
        <v>0</v>
      </c>
      <c r="D93" s="149">
        <f>D94</f>
        <v>0</v>
      </c>
      <c r="E93" s="149">
        <f aca="true" t="shared" si="43" ref="E93:M93">E94</f>
        <v>0</v>
      </c>
      <c r="F93" s="149">
        <f t="shared" si="43"/>
        <v>0</v>
      </c>
      <c r="G93" s="149">
        <f t="shared" si="43"/>
        <v>0</v>
      </c>
      <c r="H93" s="149">
        <f t="shared" si="43"/>
        <v>0</v>
      </c>
      <c r="I93" s="149">
        <f t="shared" si="43"/>
        <v>0</v>
      </c>
      <c r="J93" s="149">
        <f t="shared" si="43"/>
        <v>0</v>
      </c>
      <c r="K93" s="149">
        <f t="shared" si="43"/>
        <v>0</v>
      </c>
      <c r="L93" s="149">
        <f t="shared" si="43"/>
        <v>0</v>
      </c>
      <c r="M93" s="149">
        <f t="shared" si="43"/>
        <v>0</v>
      </c>
    </row>
    <row r="94" spans="1:13" ht="12.75">
      <c r="A94" s="156">
        <v>3</v>
      </c>
      <c r="B94" s="157" t="s">
        <v>25</v>
      </c>
      <c r="C94" s="151">
        <f t="shared" si="42"/>
        <v>0</v>
      </c>
      <c r="D94" s="151">
        <f>D95+D99</f>
        <v>0</v>
      </c>
      <c r="E94" s="151">
        <f aca="true" t="shared" si="44" ref="E94:M94">E95+E99</f>
        <v>0</v>
      </c>
      <c r="F94" s="151">
        <f t="shared" si="44"/>
        <v>0</v>
      </c>
      <c r="G94" s="151">
        <f t="shared" si="44"/>
        <v>0</v>
      </c>
      <c r="H94" s="151">
        <f t="shared" si="44"/>
        <v>0</v>
      </c>
      <c r="I94" s="151">
        <f t="shared" si="44"/>
        <v>0</v>
      </c>
      <c r="J94" s="151">
        <f t="shared" si="44"/>
        <v>0</v>
      </c>
      <c r="K94" s="151">
        <f t="shared" si="44"/>
        <v>0</v>
      </c>
      <c r="L94" s="151">
        <f t="shared" si="44"/>
        <v>0</v>
      </c>
      <c r="M94" s="151">
        <f t="shared" si="44"/>
        <v>0</v>
      </c>
    </row>
    <row r="95" spans="1:13" ht="12.75">
      <c r="A95" s="158">
        <v>32</v>
      </c>
      <c r="B95" s="159" t="s">
        <v>30</v>
      </c>
      <c r="C95" s="138">
        <f t="shared" si="42"/>
        <v>0</v>
      </c>
      <c r="D95" s="138">
        <f>D96</f>
        <v>0</v>
      </c>
      <c r="E95" s="138">
        <f aca="true" t="shared" si="45" ref="E95:M95">E96</f>
        <v>0</v>
      </c>
      <c r="F95" s="138">
        <f t="shared" si="45"/>
        <v>0</v>
      </c>
      <c r="G95" s="138">
        <f t="shared" si="45"/>
        <v>0</v>
      </c>
      <c r="H95" s="138">
        <f t="shared" si="45"/>
        <v>0</v>
      </c>
      <c r="I95" s="138">
        <f t="shared" si="45"/>
        <v>0</v>
      </c>
      <c r="J95" s="138">
        <f t="shared" si="45"/>
        <v>0</v>
      </c>
      <c r="K95" s="138">
        <f t="shared" si="45"/>
        <v>0</v>
      </c>
      <c r="L95" s="138">
        <f t="shared" si="45"/>
        <v>0</v>
      </c>
      <c r="M95" s="138">
        <f t="shared" si="45"/>
        <v>0</v>
      </c>
    </row>
    <row r="96" spans="1:13" s="12" customFormat="1" ht="12.75">
      <c r="A96" s="160">
        <v>323</v>
      </c>
      <c r="B96" s="161" t="s">
        <v>33</v>
      </c>
      <c r="C96" s="152">
        <f t="shared" si="42"/>
        <v>0</v>
      </c>
      <c r="D96" s="152">
        <f>D97+D98</f>
        <v>0</v>
      </c>
      <c r="E96" s="152">
        <f aca="true" t="shared" si="46" ref="E96:M96">E97+E98</f>
        <v>0</v>
      </c>
      <c r="F96" s="152">
        <f t="shared" si="46"/>
        <v>0</v>
      </c>
      <c r="G96" s="152">
        <f t="shared" si="46"/>
        <v>0</v>
      </c>
      <c r="H96" s="152">
        <f t="shared" si="46"/>
        <v>0</v>
      </c>
      <c r="I96" s="152">
        <f t="shared" si="46"/>
        <v>0</v>
      </c>
      <c r="J96" s="152">
        <f t="shared" si="46"/>
        <v>0</v>
      </c>
      <c r="K96" s="152">
        <f t="shared" si="46"/>
        <v>0</v>
      </c>
      <c r="L96" s="152">
        <f t="shared" si="46"/>
        <v>0</v>
      </c>
      <c r="M96" s="152">
        <f t="shared" si="46"/>
        <v>0</v>
      </c>
    </row>
    <row r="97" spans="1:13" ht="12.75">
      <c r="A97" s="142">
        <v>3237</v>
      </c>
      <c r="B97" s="143" t="s">
        <v>63</v>
      </c>
      <c r="C97" s="141">
        <f>SUM(D97:K97)</f>
        <v>0</v>
      </c>
      <c r="D97" s="141"/>
      <c r="E97" s="141"/>
      <c r="F97" s="141"/>
      <c r="G97" s="141"/>
      <c r="H97" s="141"/>
      <c r="I97" s="141"/>
      <c r="J97" s="141"/>
      <c r="K97" s="141"/>
      <c r="L97" s="141"/>
      <c r="M97" s="141"/>
    </row>
    <row r="98" spans="1:13" ht="12.75">
      <c r="A98" s="142">
        <v>3239</v>
      </c>
      <c r="B98" s="143" t="s">
        <v>65</v>
      </c>
      <c r="C98" s="141">
        <f t="shared" si="42"/>
        <v>0</v>
      </c>
      <c r="D98" s="141"/>
      <c r="E98" s="141"/>
      <c r="F98" s="141"/>
      <c r="G98" s="141"/>
      <c r="H98" s="141"/>
      <c r="I98" s="141"/>
      <c r="J98" s="141"/>
      <c r="K98" s="141"/>
      <c r="L98" s="141"/>
      <c r="M98" s="141"/>
    </row>
    <row r="99" spans="1:13" ht="12.75">
      <c r="A99" s="158">
        <v>38</v>
      </c>
      <c r="B99" s="159" t="s">
        <v>102</v>
      </c>
      <c r="C99" s="138">
        <f t="shared" si="42"/>
        <v>0</v>
      </c>
      <c r="D99" s="138">
        <f>D100</f>
        <v>0</v>
      </c>
      <c r="E99" s="138">
        <f aca="true" t="shared" si="47" ref="E99:M99">E100</f>
        <v>0</v>
      </c>
      <c r="F99" s="138">
        <f t="shared" si="47"/>
        <v>0</v>
      </c>
      <c r="G99" s="138">
        <f t="shared" si="47"/>
        <v>0</v>
      </c>
      <c r="H99" s="138">
        <f t="shared" si="47"/>
        <v>0</v>
      </c>
      <c r="I99" s="138">
        <f t="shared" si="47"/>
        <v>0</v>
      </c>
      <c r="J99" s="138">
        <f t="shared" si="47"/>
        <v>0</v>
      </c>
      <c r="K99" s="138">
        <f t="shared" si="47"/>
        <v>0</v>
      </c>
      <c r="L99" s="138">
        <f t="shared" si="47"/>
        <v>0</v>
      </c>
      <c r="M99" s="138">
        <f t="shared" si="47"/>
        <v>0</v>
      </c>
    </row>
    <row r="100" spans="1:13" s="12" customFormat="1" ht="12.75">
      <c r="A100" s="139">
        <v>383</v>
      </c>
      <c r="B100" s="140" t="s">
        <v>103</v>
      </c>
      <c r="C100" s="152">
        <f t="shared" si="42"/>
        <v>0</v>
      </c>
      <c r="D100" s="152">
        <f>D101</f>
        <v>0</v>
      </c>
      <c r="E100" s="152">
        <f aca="true" t="shared" si="48" ref="E100:M100">E101</f>
        <v>0</v>
      </c>
      <c r="F100" s="152">
        <f t="shared" si="48"/>
        <v>0</v>
      </c>
      <c r="G100" s="152">
        <f t="shared" si="48"/>
        <v>0</v>
      </c>
      <c r="H100" s="152">
        <f t="shared" si="48"/>
        <v>0</v>
      </c>
      <c r="I100" s="152">
        <f t="shared" si="48"/>
        <v>0</v>
      </c>
      <c r="J100" s="152">
        <f t="shared" si="48"/>
        <v>0</v>
      </c>
      <c r="K100" s="152">
        <f t="shared" si="48"/>
        <v>0</v>
      </c>
      <c r="L100" s="152">
        <f t="shared" si="48"/>
        <v>0</v>
      </c>
      <c r="M100" s="152">
        <f t="shared" si="48"/>
        <v>0</v>
      </c>
    </row>
    <row r="101" spans="1:13" ht="25.5">
      <c r="A101" s="142">
        <v>3831</v>
      </c>
      <c r="B101" s="143" t="s">
        <v>104</v>
      </c>
      <c r="C101" s="141">
        <f t="shared" si="42"/>
        <v>0</v>
      </c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</row>
    <row r="102" spans="1:13" ht="12.75">
      <c r="A102" s="226" t="s">
        <v>107</v>
      </c>
      <c r="B102" s="226"/>
      <c r="C102" s="164">
        <f>SUM(D102:K102)</f>
        <v>0</v>
      </c>
      <c r="D102" s="164">
        <f aca="true" t="shared" si="49" ref="D102:M102">D103</f>
        <v>0</v>
      </c>
      <c r="E102" s="164">
        <f t="shared" si="49"/>
        <v>0</v>
      </c>
      <c r="F102" s="164">
        <f t="shared" si="49"/>
        <v>0</v>
      </c>
      <c r="G102" s="164">
        <f t="shared" si="49"/>
        <v>0</v>
      </c>
      <c r="H102" s="164">
        <f t="shared" si="49"/>
        <v>0</v>
      </c>
      <c r="I102" s="164">
        <f t="shared" si="49"/>
        <v>0</v>
      </c>
      <c r="J102" s="164">
        <f t="shared" si="49"/>
        <v>0</v>
      </c>
      <c r="K102" s="164">
        <v>0</v>
      </c>
      <c r="L102" s="164">
        <f t="shared" si="49"/>
        <v>0</v>
      </c>
      <c r="M102" s="164">
        <f t="shared" si="49"/>
        <v>0</v>
      </c>
    </row>
    <row r="103" spans="1:13" ht="12.75">
      <c r="A103" s="156">
        <v>3</v>
      </c>
      <c r="B103" s="157" t="s">
        <v>25</v>
      </c>
      <c r="C103" s="151">
        <f aca="true" t="shared" si="50" ref="C103:C111">SUM(D103:K103)</f>
        <v>0</v>
      </c>
      <c r="D103" s="151">
        <v>0</v>
      </c>
      <c r="E103" s="151">
        <f aca="true" t="shared" si="51" ref="E103:M103">E104</f>
        <v>0</v>
      </c>
      <c r="F103" s="151">
        <f t="shared" si="51"/>
        <v>0</v>
      </c>
      <c r="G103" s="151">
        <f t="shared" si="51"/>
        <v>0</v>
      </c>
      <c r="H103" s="151">
        <f t="shared" si="51"/>
        <v>0</v>
      </c>
      <c r="I103" s="151">
        <f t="shared" si="51"/>
        <v>0</v>
      </c>
      <c r="J103" s="151">
        <f t="shared" si="51"/>
        <v>0</v>
      </c>
      <c r="K103" s="151">
        <v>0</v>
      </c>
      <c r="L103" s="151">
        <f t="shared" si="51"/>
        <v>0</v>
      </c>
      <c r="M103" s="151">
        <f t="shared" si="51"/>
        <v>0</v>
      </c>
    </row>
    <row r="104" spans="1:13" ht="12.75">
      <c r="A104" s="158">
        <v>32</v>
      </c>
      <c r="B104" s="159" t="s">
        <v>30</v>
      </c>
      <c r="C104" s="138">
        <f t="shared" si="50"/>
        <v>0</v>
      </c>
      <c r="D104" s="138">
        <v>0</v>
      </c>
      <c r="E104" s="138">
        <f aca="true" t="shared" si="52" ref="E104:M104">E105+E107+E110</f>
        <v>0</v>
      </c>
      <c r="F104" s="138">
        <f t="shared" si="52"/>
        <v>0</v>
      </c>
      <c r="G104" s="138">
        <f t="shared" si="52"/>
        <v>0</v>
      </c>
      <c r="H104" s="138">
        <v>0</v>
      </c>
      <c r="I104" s="138">
        <f t="shared" si="52"/>
        <v>0</v>
      </c>
      <c r="J104" s="138">
        <f t="shared" si="52"/>
        <v>0</v>
      </c>
      <c r="K104" s="138">
        <v>0</v>
      </c>
      <c r="L104" s="138">
        <f t="shared" si="52"/>
        <v>0</v>
      </c>
      <c r="M104" s="138">
        <f t="shared" si="52"/>
        <v>0</v>
      </c>
    </row>
    <row r="105" spans="1:13" ht="12.75">
      <c r="A105" s="160">
        <v>322</v>
      </c>
      <c r="B105" s="161" t="s">
        <v>32</v>
      </c>
      <c r="C105" s="152">
        <f t="shared" si="50"/>
        <v>0</v>
      </c>
      <c r="D105" s="152">
        <v>0</v>
      </c>
      <c r="E105" s="152">
        <f aca="true" t="shared" si="53" ref="E105:M105">E106</f>
        <v>0</v>
      </c>
      <c r="F105" s="152">
        <f t="shared" si="53"/>
        <v>0</v>
      </c>
      <c r="G105" s="152">
        <f t="shared" si="53"/>
        <v>0</v>
      </c>
      <c r="H105" s="152">
        <v>0</v>
      </c>
      <c r="I105" s="152">
        <f t="shared" si="53"/>
        <v>0</v>
      </c>
      <c r="J105" s="152">
        <f t="shared" si="53"/>
        <v>0</v>
      </c>
      <c r="K105" s="152">
        <v>0</v>
      </c>
      <c r="L105" s="152">
        <f t="shared" si="53"/>
        <v>0</v>
      </c>
      <c r="M105" s="152">
        <f t="shared" si="53"/>
        <v>0</v>
      </c>
    </row>
    <row r="106" spans="1:13" ht="12.75">
      <c r="A106" s="142">
        <v>3221</v>
      </c>
      <c r="B106" s="143" t="s">
        <v>53</v>
      </c>
      <c r="C106" s="141">
        <f t="shared" si="50"/>
        <v>0</v>
      </c>
      <c r="D106" s="141">
        <v>0</v>
      </c>
      <c r="E106" s="141"/>
      <c r="F106" s="141"/>
      <c r="G106" s="141"/>
      <c r="H106" s="141"/>
      <c r="I106" s="141"/>
      <c r="J106" s="141"/>
      <c r="K106" s="141"/>
      <c r="L106" s="141"/>
      <c r="M106" s="141"/>
    </row>
    <row r="107" spans="1:14" ht="12.75">
      <c r="A107" s="160">
        <v>323</v>
      </c>
      <c r="B107" s="161" t="s">
        <v>33</v>
      </c>
      <c r="C107" s="152">
        <f t="shared" si="50"/>
        <v>0</v>
      </c>
      <c r="D107" s="152">
        <f>SUM(D108:D109)</f>
        <v>0</v>
      </c>
      <c r="E107" s="152">
        <f aca="true" t="shared" si="54" ref="E107:M107">SUM(E108:E109)</f>
        <v>0</v>
      </c>
      <c r="F107" s="152">
        <f t="shared" si="54"/>
        <v>0</v>
      </c>
      <c r="G107" s="152">
        <f t="shared" si="54"/>
        <v>0</v>
      </c>
      <c r="H107" s="152">
        <f t="shared" si="54"/>
        <v>0</v>
      </c>
      <c r="I107" s="152">
        <f t="shared" si="54"/>
        <v>0</v>
      </c>
      <c r="J107" s="152">
        <f t="shared" si="54"/>
        <v>0</v>
      </c>
      <c r="K107" s="152">
        <v>0</v>
      </c>
      <c r="L107" s="152">
        <f t="shared" si="54"/>
        <v>0</v>
      </c>
      <c r="M107" s="152">
        <f t="shared" si="54"/>
        <v>0</v>
      </c>
      <c r="N107" s="62"/>
    </row>
    <row r="108" spans="1:13" ht="12.75">
      <c r="A108" s="142">
        <v>3237</v>
      </c>
      <c r="B108" s="143" t="s">
        <v>63</v>
      </c>
      <c r="C108" s="141">
        <f t="shared" si="50"/>
        <v>0</v>
      </c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</row>
    <row r="109" spans="1:13" ht="12.75">
      <c r="A109" s="142">
        <v>3239</v>
      </c>
      <c r="B109" s="143" t="s">
        <v>65</v>
      </c>
      <c r="C109" s="141">
        <f t="shared" si="50"/>
        <v>0</v>
      </c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</row>
    <row r="110" spans="1:13" ht="25.5">
      <c r="A110" s="139">
        <v>329</v>
      </c>
      <c r="B110" s="140" t="s">
        <v>34</v>
      </c>
      <c r="C110" s="152">
        <f t="shared" si="50"/>
        <v>0</v>
      </c>
      <c r="D110" s="152">
        <f>D111</f>
        <v>0</v>
      </c>
      <c r="E110" s="152">
        <f aca="true" t="shared" si="55" ref="E110:M110">E111</f>
        <v>0</v>
      </c>
      <c r="F110" s="152">
        <f t="shared" si="55"/>
        <v>0</v>
      </c>
      <c r="G110" s="152">
        <f t="shared" si="55"/>
        <v>0</v>
      </c>
      <c r="H110" s="152">
        <f t="shared" si="55"/>
        <v>0</v>
      </c>
      <c r="I110" s="152">
        <f t="shared" si="55"/>
        <v>0</v>
      </c>
      <c r="J110" s="152">
        <f t="shared" si="55"/>
        <v>0</v>
      </c>
      <c r="K110" s="152">
        <v>0</v>
      </c>
      <c r="L110" s="152">
        <f t="shared" si="55"/>
        <v>0</v>
      </c>
      <c r="M110" s="152">
        <f t="shared" si="55"/>
        <v>0</v>
      </c>
    </row>
    <row r="111" spans="1:13" ht="12.75">
      <c r="A111" s="177">
        <v>3299</v>
      </c>
      <c r="B111" s="178" t="s">
        <v>34</v>
      </c>
      <c r="C111" s="141">
        <f t="shared" si="50"/>
        <v>0</v>
      </c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</row>
    <row r="112" spans="1:13" s="176" customFormat="1" ht="25.5">
      <c r="A112" s="171"/>
      <c r="B112" s="175" t="s">
        <v>127</v>
      </c>
      <c r="C112" s="181"/>
      <c r="D112" s="172"/>
      <c r="E112" s="172"/>
      <c r="F112" s="172"/>
      <c r="G112" s="172"/>
      <c r="H112" s="172"/>
      <c r="I112" s="172"/>
      <c r="J112" s="172"/>
      <c r="K112" s="172"/>
      <c r="L112" s="172"/>
      <c r="M112" s="172"/>
    </row>
    <row r="113" spans="1:13" s="185" customFormat="1" ht="12.75">
      <c r="A113" s="182">
        <v>3</v>
      </c>
      <c r="B113" s="186" t="s">
        <v>128</v>
      </c>
      <c r="C113" s="183">
        <v>355210</v>
      </c>
      <c r="D113" s="184">
        <v>255210</v>
      </c>
      <c r="E113" s="184"/>
      <c r="F113" s="184"/>
      <c r="G113" s="184"/>
      <c r="H113" s="184">
        <v>100000</v>
      </c>
      <c r="I113" s="184"/>
      <c r="J113" s="184"/>
      <c r="K113" s="184"/>
      <c r="L113" s="184"/>
      <c r="M113" s="184"/>
    </row>
    <row r="114" spans="1:13" s="185" customFormat="1" ht="25.5">
      <c r="A114" s="182">
        <v>37</v>
      </c>
      <c r="B114" s="187" t="s">
        <v>129</v>
      </c>
      <c r="C114" s="183">
        <v>355210</v>
      </c>
      <c r="D114" s="184">
        <v>255210</v>
      </c>
      <c r="E114" s="184"/>
      <c r="F114" s="184"/>
      <c r="G114" s="184"/>
      <c r="H114" s="184">
        <v>100000</v>
      </c>
      <c r="I114" s="184"/>
      <c r="J114" s="184"/>
      <c r="K114" s="184"/>
      <c r="L114" s="184"/>
      <c r="M114" s="184"/>
    </row>
    <row r="115" spans="1:13" s="185" customFormat="1" ht="25.5">
      <c r="A115" s="182">
        <v>372</v>
      </c>
      <c r="B115" s="187" t="s">
        <v>130</v>
      </c>
      <c r="C115" s="183">
        <v>355210</v>
      </c>
      <c r="D115" s="184">
        <v>255210</v>
      </c>
      <c r="E115" s="184"/>
      <c r="F115" s="184"/>
      <c r="G115" s="184"/>
      <c r="H115" s="184">
        <v>100000</v>
      </c>
      <c r="I115" s="184"/>
      <c r="J115" s="184"/>
      <c r="K115" s="184"/>
      <c r="L115" s="184"/>
      <c r="M115" s="184"/>
    </row>
    <row r="116" spans="1:13" s="185" customFormat="1" ht="25.5">
      <c r="A116" s="182">
        <v>3722</v>
      </c>
      <c r="B116" s="187" t="s">
        <v>131</v>
      </c>
      <c r="C116" s="183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</row>
    <row r="117" spans="1:13" ht="25.5">
      <c r="A117" s="179"/>
      <c r="B117" s="180" t="s">
        <v>108</v>
      </c>
      <c r="C117" s="172">
        <v>35000</v>
      </c>
      <c r="D117" s="172">
        <v>25000</v>
      </c>
      <c r="E117" s="172"/>
      <c r="F117" s="172"/>
      <c r="G117" s="172"/>
      <c r="H117" s="172">
        <v>10000</v>
      </c>
      <c r="I117" s="172"/>
      <c r="J117" s="172"/>
      <c r="K117" s="172"/>
      <c r="L117" s="172">
        <v>35000</v>
      </c>
      <c r="M117" s="172">
        <v>35000</v>
      </c>
    </row>
    <row r="118" spans="1:13" ht="12.75">
      <c r="A118" s="169">
        <v>3</v>
      </c>
      <c r="B118" s="170" t="s">
        <v>85</v>
      </c>
      <c r="C118" s="141">
        <v>35000</v>
      </c>
      <c r="D118" s="141">
        <v>25000</v>
      </c>
      <c r="E118" s="141"/>
      <c r="F118" s="141"/>
      <c r="G118" s="141"/>
      <c r="H118" s="141">
        <v>10000</v>
      </c>
      <c r="I118" s="141"/>
      <c r="J118" s="141"/>
      <c r="K118" s="141"/>
      <c r="L118" s="141">
        <v>35000</v>
      </c>
      <c r="M118" s="141">
        <v>35000</v>
      </c>
    </row>
    <row r="119" spans="1:13" ht="12.75">
      <c r="A119" s="169">
        <v>32</v>
      </c>
      <c r="B119" s="170" t="s">
        <v>30</v>
      </c>
      <c r="C119" s="141">
        <v>35000</v>
      </c>
      <c r="D119" s="141">
        <v>25000</v>
      </c>
      <c r="E119" s="141"/>
      <c r="F119" s="141"/>
      <c r="G119" s="141"/>
      <c r="H119" s="141">
        <v>10000</v>
      </c>
      <c r="I119" s="141"/>
      <c r="J119" s="141"/>
      <c r="K119" s="141"/>
      <c r="L119" s="141">
        <v>35000</v>
      </c>
      <c r="M119" s="141">
        <v>35000</v>
      </c>
    </row>
    <row r="120" spans="1:13" ht="12.75">
      <c r="A120" s="169">
        <v>3299</v>
      </c>
      <c r="B120" s="170" t="s">
        <v>109</v>
      </c>
      <c r="C120" s="141">
        <v>35000</v>
      </c>
      <c r="D120" s="141">
        <v>25000</v>
      </c>
      <c r="E120" s="141"/>
      <c r="F120" s="141"/>
      <c r="G120" s="141"/>
      <c r="H120" s="141">
        <v>10000</v>
      </c>
      <c r="I120" s="141"/>
      <c r="J120" s="141"/>
      <c r="K120" s="141"/>
      <c r="L120" s="141">
        <v>35000</v>
      </c>
      <c r="M120" s="141">
        <v>35000</v>
      </c>
    </row>
    <row r="121" spans="1:13" ht="12.75">
      <c r="A121" s="169"/>
      <c r="B121" s="170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</row>
    <row r="122" spans="1:13" ht="42.75" customHeight="1">
      <c r="A122" s="224" t="s">
        <v>110</v>
      </c>
      <c r="B122" s="225"/>
      <c r="C122" s="164"/>
      <c r="D122" s="164">
        <f aca="true" t="shared" si="56" ref="D122:J122">D123</f>
        <v>0</v>
      </c>
      <c r="E122" s="164">
        <f t="shared" si="56"/>
        <v>0</v>
      </c>
      <c r="F122" s="164">
        <f t="shared" si="56"/>
        <v>0</v>
      </c>
      <c r="G122" s="164">
        <f t="shared" si="56"/>
        <v>0</v>
      </c>
      <c r="H122" s="164">
        <f t="shared" si="56"/>
        <v>0</v>
      </c>
      <c r="I122" s="164">
        <f t="shared" si="56"/>
        <v>0</v>
      </c>
      <c r="J122" s="164">
        <f t="shared" si="56"/>
        <v>0</v>
      </c>
      <c r="K122" s="164">
        <v>0</v>
      </c>
      <c r="L122" s="164"/>
      <c r="M122" s="164"/>
    </row>
    <row r="123" spans="1:13" ht="12.75" customHeight="1">
      <c r="A123" s="156">
        <v>3</v>
      </c>
      <c r="B123" s="157" t="s">
        <v>25</v>
      </c>
      <c r="C123" s="151"/>
      <c r="D123" s="151">
        <f aca="true" t="shared" si="57" ref="D123:J123">D124+D130</f>
        <v>0</v>
      </c>
      <c r="E123" s="151">
        <f t="shared" si="57"/>
        <v>0</v>
      </c>
      <c r="F123" s="151">
        <f t="shared" si="57"/>
        <v>0</v>
      </c>
      <c r="G123" s="151">
        <f t="shared" si="57"/>
        <v>0</v>
      </c>
      <c r="H123" s="151">
        <f t="shared" si="57"/>
        <v>0</v>
      </c>
      <c r="I123" s="151">
        <f t="shared" si="57"/>
        <v>0</v>
      </c>
      <c r="J123" s="151">
        <f t="shared" si="57"/>
        <v>0</v>
      </c>
      <c r="K123" s="151">
        <v>0</v>
      </c>
      <c r="L123" s="151"/>
      <c r="M123" s="151"/>
    </row>
    <row r="124" spans="1:13" ht="12.75" customHeight="1">
      <c r="A124" s="136">
        <v>31</v>
      </c>
      <c r="B124" s="137" t="s">
        <v>26</v>
      </c>
      <c r="C124" s="138"/>
      <c r="D124" s="138">
        <f aca="true" t="shared" si="58" ref="D124:I124">D125+D127</f>
        <v>0</v>
      </c>
      <c r="E124" s="138">
        <f t="shared" si="58"/>
        <v>0</v>
      </c>
      <c r="F124" s="138">
        <f t="shared" si="58"/>
        <v>0</v>
      </c>
      <c r="G124" s="138">
        <f t="shared" si="58"/>
        <v>0</v>
      </c>
      <c r="H124" s="138">
        <f t="shared" si="58"/>
        <v>0</v>
      </c>
      <c r="I124" s="138">
        <f t="shared" si="58"/>
        <v>0</v>
      </c>
      <c r="J124" s="138">
        <f>J125+J127</f>
        <v>0</v>
      </c>
      <c r="K124" s="138">
        <v>0</v>
      </c>
      <c r="L124" s="138"/>
      <c r="M124" s="138"/>
    </row>
    <row r="125" spans="1:13" ht="12.75" customHeight="1">
      <c r="A125" s="139">
        <v>311</v>
      </c>
      <c r="B125" s="140" t="s">
        <v>27</v>
      </c>
      <c r="C125" s="152"/>
      <c r="D125" s="152">
        <f aca="true" t="shared" si="59" ref="D125:J125">D126</f>
        <v>0</v>
      </c>
      <c r="E125" s="152">
        <f t="shared" si="59"/>
        <v>0</v>
      </c>
      <c r="F125" s="152">
        <f t="shared" si="59"/>
        <v>0</v>
      </c>
      <c r="G125" s="152">
        <f t="shared" si="59"/>
        <v>0</v>
      </c>
      <c r="H125" s="152">
        <f t="shared" si="59"/>
        <v>0</v>
      </c>
      <c r="I125" s="152">
        <f t="shared" si="59"/>
        <v>0</v>
      </c>
      <c r="J125" s="152">
        <f t="shared" si="59"/>
        <v>0</v>
      </c>
      <c r="K125" s="152">
        <v>0</v>
      </c>
      <c r="L125" s="152"/>
      <c r="M125" s="152"/>
    </row>
    <row r="126" spans="1:13" ht="12.75" customHeight="1">
      <c r="A126" s="142">
        <v>3111</v>
      </c>
      <c r="B126" s="143" t="s">
        <v>44</v>
      </c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</row>
    <row r="127" spans="1:13" ht="12.75" customHeight="1">
      <c r="A127" s="139">
        <v>313</v>
      </c>
      <c r="B127" s="140" t="s">
        <v>29</v>
      </c>
      <c r="C127" s="152"/>
      <c r="D127" s="152">
        <f aca="true" t="shared" si="60" ref="D127:I127">SUM(D128:D129)</f>
        <v>0</v>
      </c>
      <c r="E127" s="152">
        <f t="shared" si="60"/>
        <v>0</v>
      </c>
      <c r="F127" s="152">
        <f t="shared" si="60"/>
        <v>0</v>
      </c>
      <c r="G127" s="152">
        <f t="shared" si="60"/>
        <v>0</v>
      </c>
      <c r="H127" s="152">
        <f t="shared" si="60"/>
        <v>0</v>
      </c>
      <c r="I127" s="152">
        <f t="shared" si="60"/>
        <v>0</v>
      </c>
      <c r="J127" s="152">
        <f>SUM(J128:J129)</f>
        <v>0</v>
      </c>
      <c r="K127" s="152">
        <v>0</v>
      </c>
      <c r="L127" s="152"/>
      <c r="M127" s="152"/>
    </row>
    <row r="128" spans="1:13" ht="12.75" customHeight="1">
      <c r="A128" s="142">
        <v>3132</v>
      </c>
      <c r="B128" s="143" t="s">
        <v>47</v>
      </c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</row>
    <row r="129" spans="1:13" ht="12.75" customHeight="1">
      <c r="A129" s="142">
        <v>3133</v>
      </c>
      <c r="B129" s="143" t="s">
        <v>48</v>
      </c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</row>
    <row r="130" spans="1:13" ht="12.75" customHeight="1">
      <c r="A130" s="136">
        <v>32</v>
      </c>
      <c r="B130" s="137" t="s">
        <v>30</v>
      </c>
      <c r="C130" s="138"/>
      <c r="D130" s="138">
        <f aca="true" t="shared" si="61" ref="D130:J130">D131</f>
        <v>0</v>
      </c>
      <c r="E130" s="138">
        <f t="shared" si="61"/>
        <v>0</v>
      </c>
      <c r="F130" s="138">
        <f t="shared" si="61"/>
        <v>0</v>
      </c>
      <c r="G130" s="138">
        <f t="shared" si="61"/>
        <v>0</v>
      </c>
      <c r="H130" s="138">
        <f t="shared" si="61"/>
        <v>0</v>
      </c>
      <c r="I130" s="138">
        <f t="shared" si="61"/>
        <v>0</v>
      </c>
      <c r="J130" s="138">
        <f t="shared" si="61"/>
        <v>0</v>
      </c>
      <c r="K130" s="138">
        <v>0</v>
      </c>
      <c r="L130" s="138"/>
      <c r="M130" s="138"/>
    </row>
    <row r="131" spans="1:13" ht="12.75" customHeight="1">
      <c r="A131" s="139">
        <v>321</v>
      </c>
      <c r="B131" s="140" t="s">
        <v>31</v>
      </c>
      <c r="C131" s="152"/>
      <c r="D131" s="152">
        <f aca="true" t="shared" si="62" ref="D131:J131">D132</f>
        <v>0</v>
      </c>
      <c r="E131" s="152">
        <f t="shared" si="62"/>
        <v>0</v>
      </c>
      <c r="F131" s="152">
        <f t="shared" si="62"/>
        <v>0</v>
      </c>
      <c r="G131" s="152">
        <f t="shared" si="62"/>
        <v>0</v>
      </c>
      <c r="H131" s="152">
        <f t="shared" si="62"/>
        <v>0</v>
      </c>
      <c r="I131" s="152">
        <f t="shared" si="62"/>
        <v>0</v>
      </c>
      <c r="J131" s="152">
        <f t="shared" si="62"/>
        <v>0</v>
      </c>
      <c r="K131" s="152">
        <v>0</v>
      </c>
      <c r="L131" s="152"/>
      <c r="M131" s="152"/>
    </row>
    <row r="132" spans="1:13" ht="12.75" customHeight="1">
      <c r="A132" s="142">
        <v>3212</v>
      </c>
      <c r="B132" s="143" t="s">
        <v>50</v>
      </c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</row>
    <row r="133" spans="1:13" ht="12.75">
      <c r="A133" s="142">
        <v>3211</v>
      </c>
      <c r="B133" s="163" t="s">
        <v>111</v>
      </c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</row>
    <row r="134" spans="1:13" s="12" customFormat="1" ht="12.75" customHeight="1">
      <c r="A134" s="228" t="s">
        <v>97</v>
      </c>
      <c r="B134" s="228"/>
      <c r="C134" s="147">
        <f>C135+C145</f>
        <v>1023500</v>
      </c>
      <c r="D134" s="147">
        <f aca="true" t="shared" si="63" ref="D134:M134">D135+D145</f>
        <v>750000</v>
      </c>
      <c r="E134" s="147">
        <f t="shared" si="63"/>
        <v>0</v>
      </c>
      <c r="F134" s="147">
        <f t="shared" si="63"/>
        <v>40000</v>
      </c>
      <c r="G134" s="147">
        <f t="shared" si="63"/>
        <v>3500</v>
      </c>
      <c r="H134" s="147">
        <f t="shared" si="63"/>
        <v>220000</v>
      </c>
      <c r="I134" s="147">
        <f t="shared" si="63"/>
        <v>10000</v>
      </c>
      <c r="J134" s="147">
        <f t="shared" si="63"/>
        <v>0</v>
      </c>
      <c r="K134" s="147">
        <f t="shared" si="63"/>
        <v>0</v>
      </c>
      <c r="L134" s="147">
        <f t="shared" si="63"/>
        <v>714000</v>
      </c>
      <c r="M134" s="147">
        <f t="shared" si="63"/>
        <v>714000</v>
      </c>
    </row>
    <row r="135" spans="1:13" s="12" customFormat="1" ht="12.75" customHeight="1">
      <c r="A135" s="165" t="s">
        <v>98</v>
      </c>
      <c r="B135" s="166"/>
      <c r="C135" s="164">
        <f>SUM(D135:K135)</f>
        <v>123500</v>
      </c>
      <c r="D135" s="164">
        <f aca="true" t="shared" si="64" ref="D135:M135">D136</f>
        <v>50000</v>
      </c>
      <c r="E135" s="164">
        <f t="shared" si="64"/>
        <v>0</v>
      </c>
      <c r="F135" s="164">
        <f t="shared" si="64"/>
        <v>40000</v>
      </c>
      <c r="G135" s="164">
        <f t="shared" si="64"/>
        <v>3500</v>
      </c>
      <c r="H135" s="164">
        <f t="shared" si="64"/>
        <v>20000</v>
      </c>
      <c r="I135" s="164">
        <f t="shared" si="64"/>
        <v>10000</v>
      </c>
      <c r="J135" s="164">
        <f t="shared" si="64"/>
        <v>0</v>
      </c>
      <c r="K135" s="164">
        <v>0</v>
      </c>
      <c r="L135" s="164">
        <f t="shared" si="64"/>
        <v>109000</v>
      </c>
      <c r="M135" s="164">
        <f t="shared" si="64"/>
        <v>109000</v>
      </c>
    </row>
    <row r="136" spans="1:13" s="12" customFormat="1" ht="25.5">
      <c r="A136" s="133">
        <v>4</v>
      </c>
      <c r="B136" s="150" t="s">
        <v>38</v>
      </c>
      <c r="C136" s="151">
        <f aca="true" t="shared" si="65" ref="C136:C150">SUM(D136:K136)</f>
        <v>123500</v>
      </c>
      <c r="D136" s="151">
        <f aca="true" t="shared" si="66" ref="D136:L136">D137</f>
        <v>50000</v>
      </c>
      <c r="E136" s="151">
        <f t="shared" si="66"/>
        <v>0</v>
      </c>
      <c r="F136" s="151">
        <f t="shared" si="66"/>
        <v>40000</v>
      </c>
      <c r="G136" s="151">
        <f t="shared" si="66"/>
        <v>3500</v>
      </c>
      <c r="H136" s="151">
        <f t="shared" si="66"/>
        <v>20000</v>
      </c>
      <c r="I136" s="151">
        <f t="shared" si="66"/>
        <v>10000</v>
      </c>
      <c r="J136" s="151">
        <f>J137</f>
        <v>0</v>
      </c>
      <c r="K136" s="151">
        <v>0</v>
      </c>
      <c r="L136" s="151">
        <f t="shared" si="66"/>
        <v>109000</v>
      </c>
      <c r="M136" s="151">
        <f>M137</f>
        <v>109000</v>
      </c>
    </row>
    <row r="137" spans="1:13" s="12" customFormat="1" ht="25.5">
      <c r="A137" s="136">
        <v>42</v>
      </c>
      <c r="B137" s="137" t="s">
        <v>39</v>
      </c>
      <c r="C137" s="138">
        <f t="shared" si="65"/>
        <v>123500</v>
      </c>
      <c r="D137" s="138">
        <f aca="true" t="shared" si="67" ref="D137:I137">D138+D142</f>
        <v>50000</v>
      </c>
      <c r="E137" s="138">
        <f t="shared" si="67"/>
        <v>0</v>
      </c>
      <c r="F137" s="138">
        <f t="shared" si="67"/>
        <v>40000</v>
      </c>
      <c r="G137" s="138">
        <f t="shared" si="67"/>
        <v>3500</v>
      </c>
      <c r="H137" s="138">
        <f t="shared" si="67"/>
        <v>20000</v>
      </c>
      <c r="I137" s="138">
        <f t="shared" si="67"/>
        <v>10000</v>
      </c>
      <c r="J137" s="138">
        <f>J138+J142</f>
        <v>0</v>
      </c>
      <c r="K137" s="138">
        <v>0</v>
      </c>
      <c r="L137" s="138">
        <f>L138+L142</f>
        <v>109000</v>
      </c>
      <c r="M137" s="138">
        <f>M138+M142</f>
        <v>109000</v>
      </c>
    </row>
    <row r="138" spans="1:13" ht="12.75">
      <c r="A138" s="139">
        <v>422</v>
      </c>
      <c r="B138" s="140" t="s">
        <v>37</v>
      </c>
      <c r="C138" s="152">
        <f t="shared" si="65"/>
        <v>113500</v>
      </c>
      <c r="D138" s="152">
        <f>D139+D140+D141</f>
        <v>50000</v>
      </c>
      <c r="E138" s="152">
        <f aca="true" t="shared" si="68" ref="E138:M138">E139+E140+E141</f>
        <v>0</v>
      </c>
      <c r="F138" s="152">
        <f>F139+F140+F141</f>
        <v>40000</v>
      </c>
      <c r="G138" s="152">
        <f t="shared" si="68"/>
        <v>3500</v>
      </c>
      <c r="H138" s="152">
        <f t="shared" si="68"/>
        <v>20000</v>
      </c>
      <c r="I138" s="152">
        <f t="shared" si="68"/>
        <v>0</v>
      </c>
      <c r="J138" s="152">
        <f t="shared" si="68"/>
        <v>0</v>
      </c>
      <c r="K138" s="152">
        <v>0</v>
      </c>
      <c r="L138" s="152">
        <v>105000</v>
      </c>
      <c r="M138" s="152">
        <f t="shared" si="68"/>
        <v>105000</v>
      </c>
    </row>
    <row r="139" spans="1:13" ht="12.75" customHeight="1">
      <c r="A139" s="142">
        <v>4221</v>
      </c>
      <c r="B139" s="143" t="s">
        <v>73</v>
      </c>
      <c r="C139" s="141">
        <f t="shared" si="65"/>
        <v>60000</v>
      </c>
      <c r="D139" s="141">
        <v>40000</v>
      </c>
      <c r="E139" s="141"/>
      <c r="F139" s="141">
        <v>20000</v>
      </c>
      <c r="G139" s="141"/>
      <c r="H139" s="141"/>
      <c r="I139" s="141"/>
      <c r="J139" s="141"/>
      <c r="K139" s="141"/>
      <c r="L139" s="141">
        <v>65000</v>
      </c>
      <c r="M139" s="141">
        <v>65000</v>
      </c>
    </row>
    <row r="140" spans="1:13" ht="12.75" customHeight="1">
      <c r="A140" s="142">
        <v>4222</v>
      </c>
      <c r="B140" s="143" t="s">
        <v>74</v>
      </c>
      <c r="C140" s="141">
        <f t="shared" si="65"/>
        <v>0</v>
      </c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</row>
    <row r="141" spans="1:13" s="12" customFormat="1" ht="12.75" customHeight="1">
      <c r="A141" s="142">
        <v>4227</v>
      </c>
      <c r="B141" s="143" t="s">
        <v>75</v>
      </c>
      <c r="C141" s="141">
        <f t="shared" si="65"/>
        <v>53500</v>
      </c>
      <c r="D141" s="141">
        <v>10000</v>
      </c>
      <c r="E141" s="141"/>
      <c r="F141" s="141">
        <v>20000</v>
      </c>
      <c r="G141" s="141">
        <v>3500</v>
      </c>
      <c r="H141" s="141">
        <v>20000</v>
      </c>
      <c r="I141" s="141"/>
      <c r="J141" s="141"/>
      <c r="K141" s="141"/>
      <c r="L141" s="141">
        <v>40000</v>
      </c>
      <c r="M141" s="141">
        <v>40000</v>
      </c>
    </row>
    <row r="142" spans="1:13" ht="25.5">
      <c r="A142" s="139">
        <v>424</v>
      </c>
      <c r="B142" s="140" t="s">
        <v>40</v>
      </c>
      <c r="C142" s="152">
        <f t="shared" si="65"/>
        <v>10000</v>
      </c>
      <c r="D142" s="152">
        <f aca="true" t="shared" si="69" ref="D142:M142">D143</f>
        <v>0</v>
      </c>
      <c r="E142" s="152">
        <f t="shared" si="69"/>
        <v>0</v>
      </c>
      <c r="F142" s="152">
        <f t="shared" si="69"/>
        <v>0</v>
      </c>
      <c r="G142" s="152">
        <f t="shared" si="69"/>
        <v>0</v>
      </c>
      <c r="H142" s="152">
        <f t="shared" si="69"/>
        <v>0</v>
      </c>
      <c r="I142" s="152">
        <f t="shared" si="69"/>
        <v>10000</v>
      </c>
      <c r="J142" s="152">
        <f t="shared" si="69"/>
        <v>0</v>
      </c>
      <c r="K142" s="152">
        <v>0</v>
      </c>
      <c r="L142" s="152">
        <f t="shared" si="69"/>
        <v>4000</v>
      </c>
      <c r="M142" s="152">
        <f t="shared" si="69"/>
        <v>4000</v>
      </c>
    </row>
    <row r="143" spans="1:13" ht="12.75" customHeight="1">
      <c r="A143" s="142">
        <v>4241</v>
      </c>
      <c r="B143" s="143" t="s">
        <v>76</v>
      </c>
      <c r="C143" s="141">
        <f t="shared" si="65"/>
        <v>10000</v>
      </c>
      <c r="D143" s="141"/>
      <c r="E143" s="141"/>
      <c r="F143" s="141"/>
      <c r="G143" s="141"/>
      <c r="H143" s="141"/>
      <c r="I143" s="141">
        <v>10000</v>
      </c>
      <c r="J143" s="141"/>
      <c r="K143" s="141"/>
      <c r="L143" s="141">
        <v>4000</v>
      </c>
      <c r="M143" s="141">
        <v>4000</v>
      </c>
    </row>
    <row r="144" spans="1:13" ht="12.75">
      <c r="A144" s="142"/>
      <c r="B144" s="143"/>
      <c r="C144" s="141">
        <f t="shared" si="65"/>
        <v>0</v>
      </c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</row>
    <row r="145" spans="1:13" s="12" customFormat="1" ht="12.75">
      <c r="A145" s="165" t="s">
        <v>86</v>
      </c>
      <c r="B145" s="166"/>
      <c r="C145" s="164">
        <f t="shared" si="65"/>
        <v>900000</v>
      </c>
      <c r="D145" s="164">
        <f>'PLAN RASHODA I IZDATAKA'!D146</f>
        <v>700000</v>
      </c>
      <c r="E145" s="164">
        <f>'PLAN RASHODA I IZDATAKA'!E146</f>
        <v>0</v>
      </c>
      <c r="F145" s="164">
        <f>'PLAN RASHODA I IZDATAKA'!F146</f>
        <v>0</v>
      </c>
      <c r="G145" s="164">
        <f>'PLAN RASHODA I IZDATAKA'!G146</f>
        <v>0</v>
      </c>
      <c r="H145" s="164">
        <f>'PLAN RASHODA I IZDATAKA'!H146</f>
        <v>200000</v>
      </c>
      <c r="I145" s="164">
        <f>'PLAN RASHODA I IZDATAKA'!I146</f>
        <v>0</v>
      </c>
      <c r="J145" s="164">
        <f>'PLAN RASHODA I IZDATAKA'!J146</f>
        <v>0</v>
      </c>
      <c r="K145" s="164">
        <v>0</v>
      </c>
      <c r="L145" s="164">
        <f>'PLAN RASHODA I IZDATAKA'!L146</f>
        <v>605000</v>
      </c>
      <c r="M145" s="164">
        <f>'PLAN RASHODA I IZDATAKA'!M146</f>
        <v>605000</v>
      </c>
    </row>
    <row r="146" spans="1:13" s="12" customFormat="1" ht="25.5">
      <c r="A146" s="133">
        <v>4</v>
      </c>
      <c r="B146" s="150" t="s">
        <v>38</v>
      </c>
      <c r="C146" s="151">
        <f t="shared" si="65"/>
        <v>900000</v>
      </c>
      <c r="D146" s="151">
        <f aca="true" t="shared" si="70" ref="D146:M146">D147</f>
        <v>700000</v>
      </c>
      <c r="E146" s="151">
        <f t="shared" si="70"/>
        <v>0</v>
      </c>
      <c r="F146" s="151">
        <f t="shared" si="70"/>
        <v>0</v>
      </c>
      <c r="G146" s="151">
        <f t="shared" si="70"/>
        <v>0</v>
      </c>
      <c r="H146" s="151">
        <f t="shared" si="70"/>
        <v>200000</v>
      </c>
      <c r="I146" s="151">
        <f t="shared" si="70"/>
        <v>0</v>
      </c>
      <c r="J146" s="151">
        <f t="shared" si="70"/>
        <v>0</v>
      </c>
      <c r="K146" s="151">
        <v>0</v>
      </c>
      <c r="L146" s="151">
        <f t="shared" si="70"/>
        <v>605000</v>
      </c>
      <c r="M146" s="151">
        <f t="shared" si="70"/>
        <v>605000</v>
      </c>
    </row>
    <row r="147" spans="1:13" s="12" customFormat="1" ht="25.5">
      <c r="A147" s="136">
        <v>45</v>
      </c>
      <c r="B147" s="137" t="s">
        <v>80</v>
      </c>
      <c r="C147" s="138">
        <f t="shared" si="65"/>
        <v>900000</v>
      </c>
      <c r="D147" s="138">
        <f aca="true" t="shared" si="71" ref="D147:M147">D148</f>
        <v>700000</v>
      </c>
      <c r="E147" s="138">
        <f t="shared" si="71"/>
        <v>0</v>
      </c>
      <c r="F147" s="138">
        <f t="shared" si="71"/>
        <v>0</v>
      </c>
      <c r="G147" s="138">
        <f t="shared" si="71"/>
        <v>0</v>
      </c>
      <c r="H147" s="138">
        <f t="shared" si="71"/>
        <v>200000</v>
      </c>
      <c r="I147" s="138">
        <f t="shared" si="71"/>
        <v>0</v>
      </c>
      <c r="J147" s="138">
        <f t="shared" si="71"/>
        <v>0</v>
      </c>
      <c r="K147" s="138">
        <v>0</v>
      </c>
      <c r="L147" s="138">
        <f t="shared" si="71"/>
        <v>605000</v>
      </c>
      <c r="M147" s="138">
        <f t="shared" si="71"/>
        <v>605000</v>
      </c>
    </row>
    <row r="148" spans="1:13" s="12" customFormat="1" ht="25.5">
      <c r="A148" s="139">
        <v>451</v>
      </c>
      <c r="B148" s="140" t="s">
        <v>81</v>
      </c>
      <c r="C148" s="152">
        <f t="shared" si="65"/>
        <v>900000</v>
      </c>
      <c r="D148" s="152">
        <f aca="true" t="shared" si="72" ref="D148:M148">D149</f>
        <v>700000</v>
      </c>
      <c r="E148" s="152">
        <f t="shared" si="72"/>
        <v>0</v>
      </c>
      <c r="F148" s="152">
        <f t="shared" si="72"/>
        <v>0</v>
      </c>
      <c r="G148" s="152">
        <f t="shared" si="72"/>
        <v>0</v>
      </c>
      <c r="H148" s="152">
        <f t="shared" si="72"/>
        <v>200000</v>
      </c>
      <c r="I148" s="152">
        <f t="shared" si="72"/>
        <v>0</v>
      </c>
      <c r="J148" s="152">
        <f t="shared" si="72"/>
        <v>0</v>
      </c>
      <c r="K148" s="152">
        <v>0</v>
      </c>
      <c r="L148" s="152">
        <f t="shared" si="72"/>
        <v>605000</v>
      </c>
      <c r="M148" s="152">
        <f t="shared" si="72"/>
        <v>605000</v>
      </c>
    </row>
    <row r="149" spans="1:13" ht="26.25" customHeight="1">
      <c r="A149" s="142">
        <v>4511</v>
      </c>
      <c r="B149" s="143" t="s">
        <v>81</v>
      </c>
      <c r="C149" s="141">
        <f t="shared" si="65"/>
        <v>900000</v>
      </c>
      <c r="D149" s="141">
        <v>700000</v>
      </c>
      <c r="E149" s="141"/>
      <c r="F149" s="141"/>
      <c r="G149" s="141"/>
      <c r="H149" s="141">
        <v>200000</v>
      </c>
      <c r="I149" s="141"/>
      <c r="J149" s="141"/>
      <c r="K149" s="141"/>
      <c r="L149" s="141">
        <v>605000</v>
      </c>
      <c r="M149" s="141">
        <v>605000</v>
      </c>
    </row>
    <row r="150" spans="1:13" ht="12.75" customHeight="1">
      <c r="A150" s="142"/>
      <c r="B150" s="143"/>
      <c r="C150" s="141">
        <f t="shared" si="65"/>
        <v>0</v>
      </c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</row>
    <row r="151" spans="1:13" ht="27" customHeight="1">
      <c r="A151" s="229" t="s">
        <v>91</v>
      </c>
      <c r="B151" s="229"/>
      <c r="C151" s="147">
        <f aca="true" t="shared" si="73" ref="C151:C157">SUM(D151:K151)</f>
        <v>100000</v>
      </c>
      <c r="D151" s="147">
        <f aca="true" t="shared" si="74" ref="D151:M151">D152</f>
        <v>100000</v>
      </c>
      <c r="E151" s="147">
        <f t="shared" si="74"/>
        <v>0</v>
      </c>
      <c r="F151" s="147">
        <f t="shared" si="74"/>
        <v>0</v>
      </c>
      <c r="G151" s="147">
        <f t="shared" si="74"/>
        <v>0</v>
      </c>
      <c r="H151" s="147">
        <f t="shared" si="74"/>
        <v>0</v>
      </c>
      <c r="I151" s="147">
        <f t="shared" si="74"/>
        <v>0</v>
      </c>
      <c r="J151" s="147">
        <f t="shared" si="74"/>
        <v>0</v>
      </c>
      <c r="K151" s="147">
        <v>0</v>
      </c>
      <c r="L151" s="147">
        <f t="shared" si="74"/>
        <v>100000</v>
      </c>
      <c r="M151" s="147">
        <f t="shared" si="74"/>
        <v>100000</v>
      </c>
    </row>
    <row r="152" spans="1:13" ht="26.25" customHeight="1">
      <c r="A152" s="223" t="s">
        <v>92</v>
      </c>
      <c r="B152" s="223"/>
      <c r="C152" s="149">
        <f t="shared" si="73"/>
        <v>100000</v>
      </c>
      <c r="D152" s="149">
        <f aca="true" t="shared" si="75" ref="D152:M152">D153</f>
        <v>100000</v>
      </c>
      <c r="E152" s="149">
        <f t="shared" si="75"/>
        <v>0</v>
      </c>
      <c r="F152" s="149">
        <f t="shared" si="75"/>
        <v>0</v>
      </c>
      <c r="G152" s="149">
        <f t="shared" si="75"/>
        <v>0</v>
      </c>
      <c r="H152" s="149">
        <f t="shared" si="75"/>
        <v>0</v>
      </c>
      <c r="I152" s="149">
        <f t="shared" si="75"/>
        <v>0</v>
      </c>
      <c r="J152" s="149">
        <f t="shared" si="75"/>
        <v>0</v>
      </c>
      <c r="K152" s="149">
        <v>0</v>
      </c>
      <c r="L152" s="149">
        <f t="shared" si="75"/>
        <v>100000</v>
      </c>
      <c r="M152" s="149">
        <f t="shared" si="75"/>
        <v>100000</v>
      </c>
    </row>
    <row r="153" spans="1:13" ht="18" customHeight="1">
      <c r="A153" s="167">
        <v>3</v>
      </c>
      <c r="B153" s="157" t="s">
        <v>25</v>
      </c>
      <c r="C153" s="151">
        <f t="shared" si="73"/>
        <v>100000</v>
      </c>
      <c r="D153" s="151">
        <f aca="true" t="shared" si="76" ref="D153:M153">D154</f>
        <v>100000</v>
      </c>
      <c r="E153" s="151">
        <f t="shared" si="76"/>
        <v>0</v>
      </c>
      <c r="F153" s="151">
        <f t="shared" si="76"/>
        <v>0</v>
      </c>
      <c r="G153" s="151">
        <f t="shared" si="76"/>
        <v>0</v>
      </c>
      <c r="H153" s="151">
        <f t="shared" si="76"/>
        <v>0</v>
      </c>
      <c r="I153" s="151">
        <f t="shared" si="76"/>
        <v>0</v>
      </c>
      <c r="J153" s="151">
        <f t="shared" si="76"/>
        <v>0</v>
      </c>
      <c r="K153" s="151">
        <v>0</v>
      </c>
      <c r="L153" s="151">
        <f t="shared" si="76"/>
        <v>100000</v>
      </c>
      <c r="M153" s="151">
        <f t="shared" si="76"/>
        <v>100000</v>
      </c>
    </row>
    <row r="154" spans="1:13" ht="12.75">
      <c r="A154" s="158">
        <v>32</v>
      </c>
      <c r="B154" s="159" t="s">
        <v>30</v>
      </c>
      <c r="C154" s="138">
        <f t="shared" si="73"/>
        <v>100000</v>
      </c>
      <c r="D154" s="138">
        <f aca="true" t="shared" si="77" ref="D154:M154">D155</f>
        <v>100000</v>
      </c>
      <c r="E154" s="138">
        <f t="shared" si="77"/>
        <v>0</v>
      </c>
      <c r="F154" s="138">
        <f t="shared" si="77"/>
        <v>0</v>
      </c>
      <c r="G154" s="138">
        <f t="shared" si="77"/>
        <v>0</v>
      </c>
      <c r="H154" s="138">
        <f t="shared" si="77"/>
        <v>0</v>
      </c>
      <c r="I154" s="138">
        <f t="shared" si="77"/>
        <v>0</v>
      </c>
      <c r="J154" s="138">
        <f t="shared" si="77"/>
        <v>0</v>
      </c>
      <c r="K154" s="138">
        <v>0</v>
      </c>
      <c r="L154" s="138">
        <f t="shared" si="77"/>
        <v>100000</v>
      </c>
      <c r="M154" s="138">
        <f t="shared" si="77"/>
        <v>100000</v>
      </c>
    </row>
    <row r="155" spans="1:13" ht="12.75">
      <c r="A155" s="160">
        <v>323</v>
      </c>
      <c r="B155" s="161" t="s">
        <v>33</v>
      </c>
      <c r="C155" s="152">
        <v>100000</v>
      </c>
      <c r="D155" s="152">
        <v>100000</v>
      </c>
      <c r="E155" s="152">
        <f aca="true" t="shared" si="78" ref="E155:M155">E156</f>
        <v>0</v>
      </c>
      <c r="F155" s="152">
        <f t="shared" si="78"/>
        <v>0</v>
      </c>
      <c r="G155" s="152">
        <f t="shared" si="78"/>
        <v>0</v>
      </c>
      <c r="H155" s="152">
        <f t="shared" si="78"/>
        <v>0</v>
      </c>
      <c r="I155" s="152">
        <f t="shared" si="78"/>
        <v>0</v>
      </c>
      <c r="J155" s="152">
        <f t="shared" si="78"/>
        <v>0</v>
      </c>
      <c r="K155" s="152">
        <v>0</v>
      </c>
      <c r="L155" s="152">
        <f t="shared" si="78"/>
        <v>100000</v>
      </c>
      <c r="M155" s="152">
        <f t="shared" si="78"/>
        <v>100000</v>
      </c>
    </row>
    <row r="156" spans="1:13" ht="12.75" customHeight="1">
      <c r="A156" s="142">
        <v>3232</v>
      </c>
      <c r="B156" s="143" t="s">
        <v>60</v>
      </c>
      <c r="C156" s="141">
        <f t="shared" si="73"/>
        <v>100000</v>
      </c>
      <c r="D156" s="141">
        <v>100000</v>
      </c>
      <c r="E156" s="141">
        <v>0</v>
      </c>
      <c r="F156" s="141">
        <v>0</v>
      </c>
      <c r="G156" s="141">
        <v>0</v>
      </c>
      <c r="H156" s="141">
        <v>0</v>
      </c>
      <c r="I156" s="141">
        <v>0</v>
      </c>
      <c r="J156" s="141">
        <v>0</v>
      </c>
      <c r="K156" s="141">
        <v>0</v>
      </c>
      <c r="L156" s="141">
        <v>100000</v>
      </c>
      <c r="M156" s="141">
        <v>100000</v>
      </c>
    </row>
    <row r="157" spans="1:13" ht="12.75">
      <c r="A157" s="142"/>
      <c r="B157" s="143"/>
      <c r="C157" s="141">
        <f t="shared" si="73"/>
        <v>0</v>
      </c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</row>
    <row r="158" spans="1:13" s="12" customFormat="1" ht="12.75">
      <c r="A158" s="227" t="s">
        <v>79</v>
      </c>
      <c r="B158" s="227"/>
      <c r="C158" s="168">
        <v>12764896</v>
      </c>
      <c r="D158" s="168">
        <v>1802337</v>
      </c>
      <c r="E158" s="168">
        <f aca="true" t="shared" si="79" ref="E158:M158">E6+E25+E66+E73+E92+E134+E151</f>
        <v>9757459</v>
      </c>
      <c r="F158" s="168">
        <v>80000</v>
      </c>
      <c r="G158" s="168">
        <f t="shared" si="79"/>
        <v>659500</v>
      </c>
      <c r="H158" s="168">
        <v>455600</v>
      </c>
      <c r="I158" s="168">
        <f t="shared" si="79"/>
        <v>10000</v>
      </c>
      <c r="J158" s="168">
        <f t="shared" si="79"/>
        <v>0</v>
      </c>
      <c r="K158" s="168">
        <f t="shared" si="79"/>
        <v>0</v>
      </c>
      <c r="L158" s="168">
        <f t="shared" si="79"/>
        <v>10549732</v>
      </c>
      <c r="M158" s="168">
        <f t="shared" si="79"/>
        <v>10549732</v>
      </c>
    </row>
    <row r="159" spans="1:13" ht="12.75">
      <c r="A159" s="77"/>
      <c r="B159" s="15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</row>
    <row r="160" spans="1:13" ht="12.75">
      <c r="A160" s="78"/>
      <c r="B160" s="15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1:13" ht="12.75">
      <c r="A161" s="78"/>
      <c r="B161" s="15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1:13" ht="12.75">
      <c r="A162" s="78"/>
      <c r="B162" s="15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1:13" ht="12.75">
      <c r="A163" s="78"/>
      <c r="B163" s="15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1:13" ht="12.75">
      <c r="A164" s="78"/>
      <c r="B164" s="15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1:13" ht="12.75">
      <c r="A165" s="78"/>
      <c r="B165" s="15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1:13" ht="12.75">
      <c r="A166" s="78"/>
      <c r="B166" s="15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1:13" ht="12.75">
      <c r="A167" s="78"/>
      <c r="B167" s="15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1:13" ht="12.75">
      <c r="A168" s="78"/>
      <c r="B168" s="15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1:13" ht="12.75">
      <c r="A169" s="78"/>
      <c r="B169" s="15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1:13" ht="12.75">
      <c r="A170" s="78"/>
      <c r="B170" s="15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1:13" ht="12.75">
      <c r="A171" s="78"/>
      <c r="B171" s="15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1:13" ht="12.75">
      <c r="A172" s="78"/>
      <c r="B172" s="15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1:13" ht="12.75">
      <c r="A173" s="78"/>
      <c r="B173" s="15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1:13" ht="12.75">
      <c r="A174" s="78"/>
      <c r="B174" s="15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1:13" ht="12.75">
      <c r="A175" s="78"/>
      <c r="B175" s="15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1:13" ht="12.75">
      <c r="A176" s="78"/>
      <c r="B176" s="15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1:13" ht="12.75">
      <c r="A177" s="78"/>
      <c r="B177" s="15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1:13" ht="12.75">
      <c r="A178" s="78"/>
      <c r="B178" s="15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1:13" ht="12.75">
      <c r="A179" s="78"/>
      <c r="B179" s="15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1:13" ht="12.75">
      <c r="A180" s="78"/>
      <c r="B180" s="15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1:13" ht="12.75">
      <c r="A181" s="78"/>
      <c r="B181" s="15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1:13" ht="12.75">
      <c r="A182" s="78"/>
      <c r="B182" s="15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1:13" ht="12.75">
      <c r="A183" s="78"/>
      <c r="B183" s="15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1:13" ht="12.75">
      <c r="A184" s="78"/>
      <c r="B184" s="15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1:13" ht="12.75">
      <c r="A185" s="78"/>
      <c r="B185" s="15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1:13" ht="12.75">
      <c r="A186" s="78"/>
      <c r="B186" s="15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1:13" ht="12.75">
      <c r="A187" s="78"/>
      <c r="B187" s="15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1:13" ht="12.75">
      <c r="A188" s="78"/>
      <c r="B188" s="15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1:13" ht="12.75">
      <c r="A189" s="78"/>
      <c r="B189" s="15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1:13" ht="12.75">
      <c r="A190" s="78"/>
      <c r="B190" s="15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1:13" ht="12.75">
      <c r="A191" s="78"/>
      <c r="B191" s="15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1:13" ht="12.75">
      <c r="A192" s="78"/>
      <c r="B192" s="15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1:13" ht="12.75">
      <c r="A193" s="78"/>
      <c r="B193" s="15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1:13" ht="12.75">
      <c r="A194" s="78"/>
      <c r="B194" s="15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1:13" ht="12.75">
      <c r="A195" s="78"/>
      <c r="B195" s="15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1:13" ht="12.75">
      <c r="A196" s="78"/>
      <c r="B196" s="15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1:13" ht="12.75">
      <c r="A197" s="78"/>
      <c r="B197" s="15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1:13" ht="12.75">
      <c r="A198" s="78"/>
      <c r="B198" s="15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1:13" ht="12.75">
      <c r="A199" s="78"/>
      <c r="B199" s="15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1:13" ht="12.75">
      <c r="A200" s="78"/>
      <c r="B200" s="15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1:13" ht="12.75">
      <c r="A201" s="78"/>
      <c r="B201" s="15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1:13" ht="12.75">
      <c r="A202" s="78"/>
      <c r="B202" s="15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1:13" ht="12.75">
      <c r="A203" s="78"/>
      <c r="B203" s="15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1:13" ht="12.75">
      <c r="A204" s="78"/>
      <c r="B204" s="15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1:13" ht="12.75">
      <c r="A205" s="78"/>
      <c r="B205" s="15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1:13" ht="12.75">
      <c r="A206" s="78"/>
      <c r="B206" s="15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1:13" ht="12.75">
      <c r="A207" s="78"/>
      <c r="B207" s="15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1:13" ht="12.75">
      <c r="A208" s="78"/>
      <c r="B208" s="15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1:13" ht="12.75">
      <c r="A209" s="78"/>
      <c r="B209" s="15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1:13" ht="12.75">
      <c r="A210" s="78"/>
      <c r="B210" s="15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1:13" ht="12.75">
      <c r="A211" s="78"/>
      <c r="B211" s="15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1:13" ht="12.75">
      <c r="A212" s="78"/>
      <c r="B212" s="15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1:13" ht="12.75">
      <c r="A213" s="78"/>
      <c r="B213" s="15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1:13" ht="12.75">
      <c r="A214" s="78"/>
      <c r="B214" s="15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1:13" ht="12.75">
      <c r="A215" s="78"/>
      <c r="B215" s="15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1:13" ht="12.75">
      <c r="A216" s="78"/>
      <c r="B216" s="15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1:13" ht="12.75">
      <c r="A217" s="78"/>
      <c r="B217" s="15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1:13" ht="12.75">
      <c r="A218" s="78"/>
      <c r="B218" s="15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1:13" ht="12.75">
      <c r="A219" s="78"/>
      <c r="B219" s="15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1:13" ht="12.75">
      <c r="A220" s="78"/>
      <c r="B220" s="15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1:13" ht="12.75">
      <c r="A221" s="78"/>
      <c r="B221" s="15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1:13" ht="12.75">
      <c r="A222" s="78"/>
      <c r="B222" s="15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1:13" ht="12.75">
      <c r="A223" s="78"/>
      <c r="B223" s="15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1:13" ht="12.75">
      <c r="A224" s="78"/>
      <c r="B224" s="15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1:13" ht="12.75">
      <c r="A225" s="78"/>
      <c r="B225" s="15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</row>
    <row r="226" spans="1:13" ht="12.75">
      <c r="A226" s="78"/>
      <c r="B226" s="15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</row>
    <row r="227" spans="1:13" ht="12.75">
      <c r="A227" s="78"/>
      <c r="B227" s="15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1:13" ht="12.75">
      <c r="A228" s="78"/>
      <c r="B228" s="15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1:13" ht="12.75">
      <c r="A229" s="78"/>
      <c r="B229" s="15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1:13" ht="12.75">
      <c r="A230" s="78"/>
      <c r="B230" s="15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1:13" ht="12.75">
      <c r="A231" s="78"/>
      <c r="B231" s="15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1:13" ht="12.75">
      <c r="A232" s="78"/>
      <c r="B232" s="15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</row>
    <row r="233" spans="1:13" ht="12.75">
      <c r="A233" s="78"/>
      <c r="B233" s="15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</row>
    <row r="234" spans="1:13" ht="12.75">
      <c r="A234" s="78"/>
      <c r="B234" s="15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</row>
    <row r="235" spans="1:13" ht="12.75">
      <c r="A235" s="78"/>
      <c r="B235" s="15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</row>
    <row r="236" spans="1:13" ht="12.75">
      <c r="A236" s="78"/>
      <c r="B236" s="15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1:13" ht="12.75">
      <c r="A237" s="78"/>
      <c r="B237" s="15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1:13" ht="12.75">
      <c r="A238" s="78"/>
      <c r="B238" s="15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</row>
    <row r="239" spans="1:13" ht="12.75">
      <c r="A239" s="78"/>
      <c r="B239" s="15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1:13" ht="12.75">
      <c r="A240" s="78"/>
      <c r="B240" s="15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1:13" ht="12.75">
      <c r="A241" s="78"/>
      <c r="B241" s="15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</row>
    <row r="242" spans="1:13" ht="12.75">
      <c r="A242" s="78"/>
      <c r="B242" s="15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</row>
    <row r="243" spans="1:13" ht="12.75">
      <c r="A243" s="78"/>
      <c r="B243" s="15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</row>
    <row r="244" spans="1:13" ht="12.75">
      <c r="A244" s="78"/>
      <c r="B244" s="15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1:13" ht="12.75">
      <c r="A245" s="78"/>
      <c r="B245" s="15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1:13" ht="12.75">
      <c r="A246" s="78"/>
      <c r="B246" s="15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</row>
    <row r="247" spans="1:13" ht="12.75">
      <c r="A247" s="78"/>
      <c r="B247" s="15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</row>
    <row r="248" spans="1:13" ht="12.75">
      <c r="A248" s="78"/>
      <c r="B248" s="15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</row>
    <row r="249" spans="1:13" ht="12.75">
      <c r="A249" s="78"/>
      <c r="B249" s="15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</row>
    <row r="250" spans="1:13" ht="12.75">
      <c r="A250" s="78"/>
      <c r="B250" s="15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1:13" ht="12.75">
      <c r="A251" s="78"/>
      <c r="B251" s="15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</row>
    <row r="252" spans="1:13" ht="12.75">
      <c r="A252" s="78"/>
      <c r="B252" s="15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</row>
    <row r="253" spans="1:13" ht="12.75">
      <c r="A253" s="78"/>
      <c r="B253" s="15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</row>
    <row r="254" spans="1:13" ht="12.75">
      <c r="A254" s="78"/>
      <c r="B254" s="15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</row>
    <row r="255" spans="1:13" ht="12.75">
      <c r="A255" s="78"/>
      <c r="B255" s="15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</row>
    <row r="256" spans="1:13" ht="12.75">
      <c r="A256" s="78"/>
      <c r="B256" s="15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</row>
    <row r="257" spans="1:13" ht="12.75">
      <c r="A257" s="78"/>
      <c r="B257" s="15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</row>
    <row r="258" spans="1:13" ht="12.75">
      <c r="A258" s="78"/>
      <c r="B258" s="15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</row>
    <row r="259" spans="1:13" ht="12.75">
      <c r="A259" s="78"/>
      <c r="B259" s="15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</row>
    <row r="260" spans="1:13" ht="12.75">
      <c r="A260" s="78"/>
      <c r="B260" s="15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</row>
    <row r="261" spans="1:13" ht="12.75">
      <c r="A261" s="78"/>
      <c r="B261" s="15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</row>
    <row r="262" spans="1:13" ht="12.75">
      <c r="A262" s="78"/>
      <c r="B262" s="15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</row>
    <row r="263" spans="1:13" ht="12.75">
      <c r="A263" s="78"/>
      <c r="B263" s="15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</row>
    <row r="264" spans="1:13" ht="12.75">
      <c r="A264" s="78"/>
      <c r="B264" s="15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</row>
    <row r="265" spans="1:13" ht="12.75">
      <c r="A265" s="78"/>
      <c r="B265" s="15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</row>
    <row r="266" spans="1:13" ht="12.75">
      <c r="A266" s="78"/>
      <c r="B266" s="15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</row>
    <row r="267" spans="1:13" ht="12.75">
      <c r="A267" s="78"/>
      <c r="B267" s="15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</row>
    <row r="268" spans="1:13" ht="12.75">
      <c r="A268" s="78"/>
      <c r="B268" s="15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</row>
    <row r="269" spans="1:13" ht="12.75">
      <c r="A269" s="78"/>
      <c r="B269" s="15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</row>
    <row r="270" spans="1:13" ht="12.75">
      <c r="A270" s="78"/>
      <c r="B270" s="15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</row>
    <row r="271" spans="1:13" ht="12.75">
      <c r="A271" s="78"/>
      <c r="B271" s="15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</row>
    <row r="272" spans="1:13" ht="12.75">
      <c r="A272" s="78"/>
      <c r="B272" s="15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</row>
    <row r="273" spans="1:13" ht="12.75">
      <c r="A273" s="78"/>
      <c r="B273" s="15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</row>
    <row r="274" spans="1:13" ht="12.75">
      <c r="A274" s="78"/>
      <c r="B274" s="15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</row>
    <row r="275" spans="1:13" ht="12.75">
      <c r="A275" s="78"/>
      <c r="B275" s="15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</row>
    <row r="276" spans="1:13" ht="12.75">
      <c r="A276" s="78"/>
      <c r="B276" s="15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</row>
    <row r="277" spans="1:13" ht="12.75">
      <c r="A277" s="78"/>
      <c r="B277" s="15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</row>
    <row r="278" spans="1:13" ht="12.75">
      <c r="A278" s="78"/>
      <c r="B278" s="15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</row>
    <row r="279" spans="1:13" ht="12.75">
      <c r="A279" s="78"/>
      <c r="B279" s="15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</row>
    <row r="280" spans="1:13" ht="12.75">
      <c r="A280" s="78"/>
      <c r="B280" s="15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</row>
    <row r="281" spans="1:13" ht="12.75">
      <c r="A281" s="78"/>
      <c r="B281" s="15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</row>
    <row r="282" spans="1:13" ht="12.75">
      <c r="A282" s="78"/>
      <c r="B282" s="15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</row>
    <row r="283" spans="1:13" ht="12.75">
      <c r="A283" s="78"/>
      <c r="B283" s="15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</row>
    <row r="284" spans="1:13" ht="12.75">
      <c r="A284" s="78"/>
      <c r="B284" s="15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</row>
    <row r="285" spans="1:13" ht="12.75">
      <c r="A285" s="78"/>
      <c r="B285" s="15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</row>
    <row r="286" spans="1:13" ht="12.75">
      <c r="A286" s="78"/>
      <c r="B286" s="15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</row>
    <row r="287" spans="1:13" ht="12.75">
      <c r="A287" s="78"/>
      <c r="B287" s="15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</row>
    <row r="288" spans="1:13" ht="12.75">
      <c r="A288" s="78"/>
      <c r="B288" s="15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</row>
    <row r="289" spans="1:13" ht="12.75">
      <c r="A289" s="78"/>
      <c r="B289" s="15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</row>
    <row r="290" spans="1:13" ht="12.75">
      <c r="A290" s="78"/>
      <c r="B290" s="15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1:13" ht="12.75">
      <c r="A291" s="78"/>
      <c r="B291" s="15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1:13" ht="12.75">
      <c r="A292" s="78"/>
      <c r="B292" s="15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</row>
    <row r="293" spans="1:13" ht="12.75">
      <c r="A293" s="78"/>
      <c r="B293" s="15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</row>
    <row r="294" spans="1:13" ht="12.75">
      <c r="A294" s="78"/>
      <c r="B294" s="15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</row>
    <row r="295" spans="1:13" ht="12.75">
      <c r="A295" s="78"/>
      <c r="B295" s="15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</row>
    <row r="296" spans="1:13" ht="12.75">
      <c r="A296" s="78"/>
      <c r="B296" s="15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1:13" ht="12.75">
      <c r="A297" s="78"/>
      <c r="B297" s="15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</row>
    <row r="298" spans="1:13" ht="12.75">
      <c r="A298" s="78"/>
      <c r="B298" s="15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</row>
    <row r="299" spans="1:13" ht="12.75">
      <c r="A299" s="78"/>
      <c r="B299" s="15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1:13" ht="12.75">
      <c r="A300" s="78"/>
      <c r="B300" s="15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1:13" ht="12.75">
      <c r="A301" s="78"/>
      <c r="B301" s="15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</row>
    <row r="302" spans="1:13" ht="12.75">
      <c r="A302" s="78"/>
      <c r="B302" s="15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1:13" ht="12.75">
      <c r="A303" s="78"/>
      <c r="B303" s="15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</row>
    <row r="304" spans="1:13" ht="12.75">
      <c r="A304" s="78"/>
      <c r="B304" s="15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</row>
    <row r="305" spans="1:13" ht="12.75">
      <c r="A305" s="78"/>
      <c r="B305" s="15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</row>
    <row r="306" spans="1:13" ht="12.75">
      <c r="A306" s="78"/>
      <c r="B306" s="15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</row>
    <row r="307" spans="1:13" ht="12.75">
      <c r="A307" s="78"/>
      <c r="B307" s="15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</row>
    <row r="308" spans="1:13" ht="12.75">
      <c r="A308" s="78"/>
      <c r="B308" s="15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</row>
    <row r="309" spans="1:13" ht="12.75">
      <c r="A309" s="78"/>
      <c r="B309" s="15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</row>
    <row r="310" spans="1:13" ht="12.75">
      <c r="A310" s="78"/>
      <c r="B310" s="15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1:13" ht="12.75">
      <c r="A311" s="78"/>
      <c r="B311" s="15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</row>
    <row r="312" spans="1:13" ht="12.75">
      <c r="A312" s="78"/>
      <c r="B312" s="15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</row>
    <row r="313" spans="1:13" ht="12.75">
      <c r="A313" s="78"/>
      <c r="B313" s="15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</row>
    <row r="314" spans="1:13" ht="12.75">
      <c r="A314" s="78"/>
      <c r="B314" s="15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</row>
    <row r="315" spans="1:13" ht="12.75">
      <c r="A315" s="78"/>
      <c r="B315" s="15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</row>
    <row r="316" spans="1:13" ht="12.75">
      <c r="A316" s="78"/>
      <c r="B316" s="15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</row>
    <row r="317" spans="1:13" ht="12.75">
      <c r="A317" s="78"/>
      <c r="B317" s="15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</row>
    <row r="318" spans="1:13" ht="12.75">
      <c r="A318" s="78"/>
      <c r="B318" s="15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</row>
    <row r="319" spans="1:13" ht="12.75">
      <c r="A319" s="78"/>
      <c r="B319" s="15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</row>
    <row r="320" spans="1:13" ht="12.75">
      <c r="A320" s="78"/>
      <c r="B320" s="15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</row>
    <row r="321" spans="1:13" ht="12.75">
      <c r="A321" s="78"/>
      <c r="B321" s="15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</row>
    <row r="322" spans="1:13" ht="12.75">
      <c r="A322" s="78"/>
      <c r="B322" s="15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</row>
    <row r="323" spans="1:13" ht="12.75">
      <c r="A323" s="78"/>
      <c r="B323" s="15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</row>
    <row r="324" spans="1:13" ht="12.75">
      <c r="A324" s="78"/>
      <c r="B324" s="15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</row>
    <row r="325" spans="1:13" ht="12.75">
      <c r="A325" s="78"/>
      <c r="B325" s="15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</row>
    <row r="326" spans="1:13" ht="12.75">
      <c r="A326" s="78"/>
      <c r="B326" s="15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</row>
    <row r="327" spans="1:13" ht="12.75">
      <c r="A327" s="78"/>
      <c r="B327" s="15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</row>
    <row r="328" spans="1:13" ht="12.75">
      <c r="A328" s="78"/>
      <c r="B328" s="15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</row>
    <row r="329" spans="1:13" ht="12.75">
      <c r="A329" s="78"/>
      <c r="B329" s="15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</row>
    <row r="330" spans="1:13" ht="12.75">
      <c r="A330" s="78"/>
      <c r="B330" s="15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</row>
    <row r="331" spans="1:13" ht="12.75">
      <c r="A331" s="78"/>
      <c r="B331" s="15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</row>
    <row r="332" spans="1:13" ht="12.75">
      <c r="A332" s="78"/>
      <c r="B332" s="15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</row>
    <row r="333" spans="1:13" ht="12.75">
      <c r="A333" s="78"/>
      <c r="B333" s="15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</row>
    <row r="334" spans="1:13" ht="12.75">
      <c r="A334" s="78"/>
      <c r="B334" s="15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</row>
    <row r="335" spans="1:13" ht="12.75">
      <c r="A335" s="78"/>
      <c r="B335" s="15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</row>
    <row r="336" spans="1:13" ht="12.75">
      <c r="A336" s="78"/>
      <c r="B336" s="15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</row>
    <row r="337" spans="1:13" ht="12.75">
      <c r="A337" s="78"/>
      <c r="B337" s="15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</row>
    <row r="338" spans="1:13" ht="12.75">
      <c r="A338" s="78"/>
      <c r="B338" s="15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</row>
    <row r="339" spans="1:13" ht="12.75">
      <c r="A339" s="78"/>
      <c r="B339" s="15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</row>
    <row r="340" spans="1:13" ht="12.75">
      <c r="A340" s="78"/>
      <c r="B340" s="15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</row>
    <row r="341" spans="1:13" ht="12.75">
      <c r="A341" s="78"/>
      <c r="B341" s="15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</row>
    <row r="342" spans="1:13" ht="12.75">
      <c r="A342" s="78"/>
      <c r="B342" s="15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</row>
    <row r="343" spans="1:13" ht="12.75">
      <c r="A343" s="78"/>
      <c r="B343" s="15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</row>
    <row r="344" spans="1:13" ht="12.75">
      <c r="A344" s="78"/>
      <c r="B344" s="15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</row>
    <row r="345" spans="1:13" ht="12.75">
      <c r="A345" s="78"/>
      <c r="B345" s="15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</row>
    <row r="346" spans="1:13" ht="12.75">
      <c r="A346" s="78"/>
      <c r="B346" s="15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</row>
    <row r="347" spans="1:13" ht="12.75">
      <c r="A347" s="78"/>
      <c r="B347" s="15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</row>
    <row r="348" spans="1:13" ht="12.75">
      <c r="A348" s="78"/>
      <c r="B348" s="15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</row>
    <row r="349" spans="1:13" ht="12.75">
      <c r="A349" s="78"/>
      <c r="B349" s="15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</row>
    <row r="350" spans="1:13" ht="12.75">
      <c r="A350" s="78"/>
      <c r="B350" s="15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</row>
    <row r="351" spans="1:13" ht="12.75">
      <c r="A351" s="78"/>
      <c r="B351" s="15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</row>
    <row r="352" spans="1:13" ht="12.75">
      <c r="A352" s="78"/>
      <c r="B352" s="15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</row>
    <row r="353" spans="1:13" ht="12.75">
      <c r="A353" s="78"/>
      <c r="B353" s="15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</row>
    <row r="354" spans="1:13" ht="12.75">
      <c r="A354" s="78"/>
      <c r="B354" s="15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</row>
    <row r="355" spans="1:13" ht="12.75">
      <c r="A355" s="78"/>
      <c r="B355" s="15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</row>
    <row r="356" spans="1:13" ht="12.75">
      <c r="A356" s="78"/>
      <c r="B356" s="15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</row>
    <row r="357" spans="1:13" ht="12.75">
      <c r="A357" s="78"/>
      <c r="B357" s="15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</row>
    <row r="358" spans="1:13" ht="12.75">
      <c r="A358" s="78"/>
      <c r="B358" s="15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</row>
    <row r="359" spans="1:13" ht="12.75">
      <c r="A359" s="78"/>
      <c r="B359" s="15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</row>
    <row r="360" spans="1:13" ht="12.75">
      <c r="A360" s="78"/>
      <c r="B360" s="15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</row>
    <row r="361" spans="1:13" ht="12.75">
      <c r="A361" s="78"/>
      <c r="B361" s="15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</row>
    <row r="362" spans="1:13" ht="12.75">
      <c r="A362" s="78"/>
      <c r="B362" s="15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</row>
    <row r="363" spans="1:13" ht="12.75">
      <c r="A363" s="78"/>
      <c r="B363" s="15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</row>
    <row r="364" spans="1:13" ht="12.75">
      <c r="A364" s="78"/>
      <c r="B364" s="15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</row>
    <row r="365" spans="1:13" ht="12.75">
      <c r="A365" s="78"/>
      <c r="B365" s="15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</row>
    <row r="366" spans="1:13" ht="12.75">
      <c r="A366" s="78"/>
      <c r="B366" s="15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</row>
    <row r="367" spans="1:13" ht="12.75">
      <c r="A367" s="78"/>
      <c r="B367" s="15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</row>
    <row r="368" spans="1:13" ht="12.75">
      <c r="A368" s="78"/>
      <c r="B368" s="15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</row>
    <row r="369" spans="1:13" ht="12.75">
      <c r="A369" s="78"/>
      <c r="B369" s="15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</row>
    <row r="370" spans="1:13" ht="12.75">
      <c r="A370" s="78"/>
      <c r="B370" s="15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</row>
    <row r="371" spans="1:13" ht="12.75">
      <c r="A371" s="78"/>
      <c r="B371" s="15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</row>
    <row r="372" spans="1:13" ht="12.75">
      <c r="A372" s="78"/>
      <c r="B372" s="15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</row>
    <row r="373" spans="1:13" ht="12.75">
      <c r="A373" s="78"/>
      <c r="B373" s="15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</row>
    <row r="374" spans="1:13" ht="12.75">
      <c r="A374" s="78"/>
      <c r="B374" s="15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</row>
    <row r="375" spans="1:13" ht="12.75">
      <c r="A375" s="78"/>
      <c r="B375" s="15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</row>
    <row r="376" spans="1:13" ht="12.75">
      <c r="A376" s="78"/>
      <c r="B376" s="15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</row>
    <row r="377" spans="1:13" ht="12.75">
      <c r="A377" s="78"/>
      <c r="B377" s="15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</row>
    <row r="378" spans="1:13" ht="12.75">
      <c r="A378" s="78"/>
      <c r="B378" s="15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</row>
    <row r="379" spans="1:13" ht="12.75">
      <c r="A379" s="78"/>
      <c r="B379" s="15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</row>
    <row r="380" spans="1:13" ht="12.75">
      <c r="A380" s="78"/>
      <c r="B380" s="15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</row>
    <row r="381" spans="1:13" ht="12.75">
      <c r="A381" s="78"/>
      <c r="B381" s="15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</row>
    <row r="382" spans="1:13" ht="12.75">
      <c r="A382" s="78"/>
      <c r="B382" s="15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</row>
    <row r="383" spans="1:13" ht="12.75">
      <c r="A383" s="78"/>
      <c r="B383" s="15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</row>
    <row r="384" spans="1:13" ht="12.75">
      <c r="A384" s="78"/>
      <c r="B384" s="15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</row>
    <row r="385" spans="1:13" ht="12.75">
      <c r="A385" s="78"/>
      <c r="B385" s="15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</row>
    <row r="386" spans="1:13" ht="12.75">
      <c r="A386" s="78"/>
      <c r="B386" s="15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</row>
    <row r="387" spans="1:13" ht="12.75">
      <c r="A387" s="78"/>
      <c r="B387" s="15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</row>
    <row r="388" spans="1:13" ht="12.75">
      <c r="A388" s="78"/>
      <c r="B388" s="15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</row>
    <row r="389" spans="1:13" ht="12.75">
      <c r="A389" s="78"/>
      <c r="B389" s="15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</row>
    <row r="390" spans="1:13" ht="12.75">
      <c r="A390" s="78"/>
      <c r="B390" s="15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</row>
    <row r="391" spans="1:13" ht="12.75">
      <c r="A391" s="78"/>
      <c r="B391" s="15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</row>
    <row r="392" spans="1:13" ht="12.75">
      <c r="A392" s="78"/>
      <c r="B392" s="15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</row>
    <row r="393" spans="1:13" ht="12.75">
      <c r="A393" s="78"/>
      <c r="B393" s="15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</row>
    <row r="394" spans="1:13" ht="12.75">
      <c r="A394" s="78"/>
      <c r="B394" s="15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</row>
    <row r="395" spans="1:13" ht="12.75">
      <c r="A395" s="78"/>
      <c r="B395" s="15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</row>
    <row r="396" spans="1:13" ht="12.75">
      <c r="A396" s="78"/>
      <c r="B396" s="15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</row>
    <row r="397" spans="1:13" ht="12.75">
      <c r="A397" s="78"/>
      <c r="B397" s="15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</row>
    <row r="398" spans="1:13" ht="12.75">
      <c r="A398" s="78"/>
      <c r="B398" s="15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</row>
    <row r="399" spans="1:13" ht="12.75">
      <c r="A399" s="78"/>
      <c r="B399" s="15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</row>
    <row r="400" spans="1:13" ht="12.75">
      <c r="A400" s="78"/>
      <c r="B400" s="15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</row>
    <row r="401" spans="1:13" ht="12.75">
      <c r="A401" s="78"/>
      <c r="B401" s="15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</row>
    <row r="402" spans="1:13" ht="12.75">
      <c r="A402" s="78"/>
      <c r="B402" s="15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</row>
    <row r="403" spans="1:13" ht="12.75">
      <c r="A403" s="78"/>
      <c r="B403" s="15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</row>
    <row r="404" spans="1:13" ht="12.75">
      <c r="A404" s="78"/>
      <c r="B404" s="15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</row>
    <row r="405" spans="1:13" ht="12.75">
      <c r="A405" s="78"/>
      <c r="B405" s="15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</row>
    <row r="406" spans="1:13" ht="12.75">
      <c r="A406" s="78"/>
      <c r="B406" s="15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</row>
    <row r="407" spans="1:13" ht="12.75">
      <c r="A407" s="78"/>
      <c r="B407" s="15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</row>
    <row r="408" spans="1:13" ht="12.75">
      <c r="A408" s="78"/>
      <c r="B408" s="15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</row>
    <row r="409" spans="1:13" ht="12.75">
      <c r="A409" s="78"/>
      <c r="B409" s="15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</row>
    <row r="410" spans="1:13" ht="12.75">
      <c r="A410" s="78"/>
      <c r="B410" s="15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</row>
    <row r="411" spans="1:13" ht="12.75">
      <c r="A411" s="78"/>
      <c r="B411" s="15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</row>
    <row r="412" spans="1:13" ht="12.75">
      <c r="A412" s="78"/>
      <c r="B412" s="15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</row>
    <row r="413" spans="1:13" ht="12.75">
      <c r="A413" s="78"/>
      <c r="B413" s="15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</row>
    <row r="414" spans="1:13" ht="12.75">
      <c r="A414" s="78"/>
      <c r="B414" s="15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</row>
    <row r="415" spans="1:13" ht="12.75">
      <c r="A415" s="78"/>
      <c r="B415" s="15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</row>
    <row r="416" spans="1:13" ht="12.75">
      <c r="A416" s="78"/>
      <c r="B416" s="15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</row>
    <row r="417" spans="1:13" ht="12.75">
      <c r="A417" s="78"/>
      <c r="B417" s="15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</row>
    <row r="418" spans="1:13" ht="12.75">
      <c r="A418" s="78"/>
      <c r="B418" s="15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</row>
    <row r="419" spans="1:13" ht="12.75">
      <c r="A419" s="78"/>
      <c r="B419" s="15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</row>
    <row r="420" spans="1:13" ht="12.75">
      <c r="A420" s="78"/>
      <c r="B420" s="15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</row>
    <row r="421" spans="1:13" ht="12.75">
      <c r="A421" s="78"/>
      <c r="B421" s="15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</row>
    <row r="422" spans="1:13" ht="12.75">
      <c r="A422" s="78"/>
      <c r="B422" s="15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</row>
    <row r="423" spans="1:13" ht="12.75">
      <c r="A423" s="78"/>
      <c r="B423" s="15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</row>
    <row r="424" spans="1:13" ht="12.75">
      <c r="A424" s="78"/>
      <c r="B424" s="15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</row>
    <row r="425" spans="1:13" ht="12.75">
      <c r="A425" s="78"/>
      <c r="B425" s="15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</row>
    <row r="426" spans="1:13" ht="12.75">
      <c r="A426" s="78"/>
      <c r="B426" s="15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</row>
    <row r="427" spans="1:13" ht="12.75">
      <c r="A427" s="78"/>
      <c r="B427" s="15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</row>
    <row r="428" spans="1:13" ht="12.75">
      <c r="A428" s="78"/>
      <c r="B428" s="15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</row>
    <row r="429" spans="1:13" ht="12.75">
      <c r="A429" s="78"/>
      <c r="B429" s="15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</row>
    <row r="430" spans="1:13" ht="12.75">
      <c r="A430" s="78"/>
      <c r="B430" s="15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</row>
    <row r="431" spans="1:13" ht="12.75">
      <c r="A431" s="78"/>
      <c r="B431" s="15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</row>
    <row r="432" spans="1:13" ht="12.75">
      <c r="A432" s="78"/>
      <c r="B432" s="15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</row>
    <row r="433" spans="1:13" ht="12.75">
      <c r="A433" s="78"/>
      <c r="B433" s="15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</row>
    <row r="434" spans="1:13" ht="12.75">
      <c r="A434" s="78"/>
      <c r="B434" s="15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</row>
    <row r="435" spans="1:13" ht="12.75">
      <c r="A435" s="78"/>
      <c r="B435" s="15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</row>
    <row r="436" spans="1:13" ht="12.75">
      <c r="A436" s="78"/>
      <c r="B436" s="15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</row>
    <row r="437" spans="1:13" ht="12.75">
      <c r="A437" s="78"/>
      <c r="B437" s="15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</row>
    <row r="438" spans="1:13" ht="12.75">
      <c r="A438" s="78"/>
      <c r="B438" s="15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</row>
    <row r="439" spans="1:13" ht="12.75">
      <c r="A439" s="78"/>
      <c r="B439" s="15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</row>
    <row r="440" spans="1:13" ht="12.75">
      <c r="A440" s="78"/>
      <c r="B440" s="15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</row>
    <row r="441" spans="1:13" ht="12.75">
      <c r="A441" s="78"/>
      <c r="B441" s="15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</row>
    <row r="442" spans="1:13" ht="12.75">
      <c r="A442" s="78"/>
      <c r="B442" s="15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</row>
    <row r="443" spans="1:13" ht="12.75">
      <c r="A443" s="78"/>
      <c r="B443" s="15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</row>
    <row r="444" spans="1:13" ht="12.75">
      <c r="A444" s="78"/>
      <c r="B444" s="15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</row>
    <row r="445" spans="1:13" ht="12.75">
      <c r="A445" s="78"/>
      <c r="B445" s="15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</row>
    <row r="446" spans="1:13" ht="12.75">
      <c r="A446" s="78"/>
      <c r="B446" s="15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</row>
  </sheetData>
  <sheetProtection/>
  <mergeCells count="15">
    <mergeCell ref="A93:B93"/>
    <mergeCell ref="A134:B134"/>
    <mergeCell ref="A66:B66"/>
    <mergeCell ref="A67:B67"/>
    <mergeCell ref="A151:B151"/>
    <mergeCell ref="A1:M1"/>
    <mergeCell ref="A152:B152"/>
    <mergeCell ref="A122:B122"/>
    <mergeCell ref="A102:B102"/>
    <mergeCell ref="A158:B158"/>
    <mergeCell ref="A6:B6"/>
    <mergeCell ref="A25:B25"/>
    <mergeCell ref="A73:B73"/>
    <mergeCell ref="A92:B92"/>
    <mergeCell ref="A26:B26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NB1</cp:lastModifiedBy>
  <cp:lastPrinted>2018-06-07T07:51:04Z</cp:lastPrinted>
  <dcterms:created xsi:type="dcterms:W3CDTF">2013-09-11T11:00:21Z</dcterms:created>
  <dcterms:modified xsi:type="dcterms:W3CDTF">2018-06-12T07:58:44Z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