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ČUNOVODSTVO\REBALANS FIN.PLANA\2025\REBALANS 1. FP ZA 2025 G\"/>
    </mc:Choice>
  </mc:AlternateContent>
  <bookViews>
    <workbookView xWindow="0" yWindow="0" windowWidth="28800" windowHeight="12330"/>
  </bookViews>
  <sheets>
    <sheet name="SAŽETAK" sheetId="2" r:id="rId1"/>
    <sheet name="RAČUN PH I RH PREMA EK.KL." sheetId="3" r:id="rId2"/>
    <sheet name="POSEBNI DIO 4 RAZINA" sheetId="1" r:id="rId3"/>
    <sheet name="POSEBNI DIO 2 RAZINA " sheetId="6" r:id="rId4"/>
    <sheet name="PH I RH PREMA IZVORIMA" sheetId="4" r:id="rId5"/>
    <sheet name="RASHODI PREMA FUNKC.KL.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7" i="6" l="1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3" i="6"/>
  <c r="F34" i="6"/>
  <c r="F35" i="6"/>
  <c r="F36" i="6"/>
  <c r="F37" i="6"/>
  <c r="F40" i="6"/>
  <c r="F46" i="6"/>
  <c r="F47" i="6"/>
  <c r="F48" i="6"/>
  <c r="F49" i="6"/>
  <c r="F50" i="6"/>
  <c r="F51" i="6"/>
  <c r="F52" i="6"/>
  <c r="F53" i="6"/>
  <c r="F54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8" i="6"/>
  <c r="F89" i="6"/>
  <c r="F90" i="6"/>
  <c r="F91" i="6"/>
  <c r="F92" i="6"/>
  <c r="F93" i="6"/>
  <c r="F94" i="6"/>
  <c r="F95" i="6"/>
  <c r="F96" i="6"/>
  <c r="F97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5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H6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10" i="1"/>
  <c r="F9" i="1"/>
  <c r="F8" i="1"/>
  <c r="F6" i="1"/>
  <c r="H341" i="1" l="1"/>
  <c r="G341" i="1"/>
  <c r="G569" i="6"/>
  <c r="H568" i="6"/>
  <c r="H567" i="6" s="1"/>
  <c r="H566" i="6" s="1"/>
  <c r="E568" i="6"/>
  <c r="G565" i="6"/>
  <c r="H564" i="6"/>
  <c r="H563" i="6" s="1"/>
  <c r="H562" i="6" s="1"/>
  <c r="E564" i="6"/>
  <c r="G559" i="6"/>
  <c r="H558" i="6"/>
  <c r="H557" i="6" s="1"/>
  <c r="H551" i="6" s="1"/>
  <c r="H550" i="6" s="1"/>
  <c r="H549" i="6" s="1"/>
  <c r="E558" i="6"/>
  <c r="G556" i="6"/>
  <c r="G555" i="6"/>
  <c r="G554" i="6"/>
  <c r="G553" i="6"/>
  <c r="G552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H534" i="6"/>
  <c r="E534" i="6"/>
  <c r="G534" i="6" s="1"/>
  <c r="G533" i="6"/>
  <c r="G532" i="6"/>
  <c r="G531" i="6"/>
  <c r="H530" i="6"/>
  <c r="E530" i="6"/>
  <c r="G526" i="6"/>
  <c r="G525" i="6"/>
  <c r="G524" i="6"/>
  <c r="G523" i="6"/>
  <c r="H522" i="6"/>
  <c r="H521" i="6" s="1"/>
  <c r="H520" i="6" s="1"/>
  <c r="E522" i="6"/>
  <c r="F522" i="6" s="1"/>
  <c r="G522" i="6" s="1"/>
  <c r="E521" i="6"/>
  <c r="F521" i="6" s="1"/>
  <c r="G521" i="6" s="1"/>
  <c r="G518" i="6"/>
  <c r="H517" i="6"/>
  <c r="G517" i="6"/>
  <c r="E517" i="6"/>
  <c r="G516" i="6"/>
  <c r="G515" i="6"/>
  <c r="H514" i="6"/>
  <c r="H513" i="6" s="1"/>
  <c r="H512" i="6" s="1"/>
  <c r="H511" i="6" s="1"/>
  <c r="E514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H495" i="6"/>
  <c r="G495" i="6"/>
  <c r="E495" i="6"/>
  <c r="H494" i="6"/>
  <c r="H493" i="6" s="1"/>
  <c r="H492" i="6" s="1"/>
  <c r="E494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H477" i="6"/>
  <c r="G477" i="6"/>
  <c r="E477" i="6"/>
  <c r="H476" i="6"/>
  <c r="E476" i="6"/>
  <c r="G476" i="6" s="1"/>
  <c r="G475" i="6"/>
  <c r="H474" i="6"/>
  <c r="E474" i="6"/>
  <c r="G474" i="6" s="1"/>
  <c r="G473" i="6"/>
  <c r="H472" i="6"/>
  <c r="E472" i="6"/>
  <c r="G472" i="6" s="1"/>
  <c r="G471" i="6"/>
  <c r="H470" i="6"/>
  <c r="E470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H452" i="6"/>
  <c r="E452" i="6"/>
  <c r="G452" i="6" s="1"/>
  <c r="G451" i="6"/>
  <c r="G450" i="6"/>
  <c r="H449" i="6"/>
  <c r="G449" i="6"/>
  <c r="E449" i="6"/>
  <c r="H448" i="6"/>
  <c r="H447" i="6" s="1"/>
  <c r="H446" i="6" s="1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H413" i="6"/>
  <c r="H412" i="6" s="1"/>
  <c r="F412" i="6" s="1"/>
  <c r="G411" i="6"/>
  <c r="G410" i="6"/>
  <c r="G409" i="6"/>
  <c r="G408" i="6"/>
  <c r="G407" i="6"/>
  <c r="G406" i="6"/>
  <c r="G405" i="6"/>
  <c r="G404" i="6"/>
  <c r="G403" i="6"/>
  <c r="G402" i="6"/>
  <c r="G401" i="6"/>
  <c r="E400" i="6"/>
  <c r="G400" i="6" s="1"/>
  <c r="G399" i="6"/>
  <c r="G398" i="6"/>
  <c r="G397" i="6"/>
  <c r="G396" i="6"/>
  <c r="G395" i="6"/>
  <c r="G394" i="6"/>
  <c r="E393" i="6"/>
  <c r="G392" i="6"/>
  <c r="G391" i="6"/>
  <c r="G390" i="6"/>
  <c r="G385" i="6"/>
  <c r="H384" i="6"/>
  <c r="E384" i="6"/>
  <c r="H383" i="6"/>
  <c r="E383" i="6"/>
  <c r="G380" i="6"/>
  <c r="H379" i="6"/>
  <c r="H378" i="6" s="1"/>
  <c r="E379" i="6"/>
  <c r="G377" i="6"/>
  <c r="G376" i="6"/>
  <c r="G375" i="6"/>
  <c r="G374" i="6"/>
  <c r="G373" i="6"/>
  <c r="G372" i="6"/>
  <c r="G371" i="6"/>
  <c r="G370" i="6"/>
  <c r="G369" i="6"/>
  <c r="G368" i="6"/>
  <c r="G367" i="6"/>
  <c r="H366" i="6"/>
  <c r="G366" i="6"/>
  <c r="E366" i="6"/>
  <c r="H365" i="6"/>
  <c r="E365" i="6"/>
  <c r="G365" i="6" s="1"/>
  <c r="G364" i="6"/>
  <c r="H363" i="6"/>
  <c r="E363" i="6"/>
  <c r="G363" i="6" s="1"/>
  <c r="G362" i="6"/>
  <c r="H361" i="6"/>
  <c r="E361" i="6"/>
  <c r="G361" i="6" s="1"/>
  <c r="G360" i="6"/>
  <c r="H359" i="6"/>
  <c r="E359" i="6"/>
  <c r="G355" i="6"/>
  <c r="G354" i="6"/>
  <c r="G353" i="6"/>
  <c r="G352" i="6"/>
  <c r="G351" i="6"/>
  <c r="G350" i="6"/>
  <c r="G349" i="6"/>
  <c r="G348" i="6"/>
  <c r="G347" i="6"/>
  <c r="G346" i="6"/>
  <c r="G344" i="6"/>
  <c r="H343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H323" i="6"/>
  <c r="H322" i="6" s="1"/>
  <c r="E323" i="6"/>
  <c r="G321" i="6"/>
  <c r="G320" i="6"/>
  <c r="G319" i="6"/>
  <c r="H318" i="6"/>
  <c r="G318" i="6"/>
  <c r="E318" i="6"/>
  <c r="G317" i="6"/>
  <c r="G316" i="6"/>
  <c r="G315" i="6"/>
  <c r="H314" i="6"/>
  <c r="G314" i="6"/>
  <c r="E314" i="6"/>
  <c r="G313" i="6"/>
  <c r="G312" i="6"/>
  <c r="H311" i="6"/>
  <c r="E311" i="6"/>
  <c r="G311" i="6" s="1"/>
  <c r="G310" i="6"/>
  <c r="G309" i="6"/>
  <c r="G308" i="6"/>
  <c r="H307" i="6"/>
  <c r="E307" i="6"/>
  <c r="G305" i="6"/>
  <c r="G304" i="6"/>
  <c r="H303" i="6"/>
  <c r="E303" i="6"/>
  <c r="G300" i="6"/>
  <c r="G299" i="6"/>
  <c r="H298" i="6"/>
  <c r="E298" i="6"/>
  <c r="H297" i="6"/>
  <c r="E297" i="6"/>
  <c r="H292" i="6"/>
  <c r="E292" i="6"/>
  <c r="H289" i="6"/>
  <c r="E289" i="6"/>
  <c r="H286" i="6"/>
  <c r="E286" i="6"/>
  <c r="H284" i="6"/>
  <c r="E284" i="6"/>
  <c r="H283" i="6"/>
  <c r="E283" i="6"/>
  <c r="E282" i="6" s="1"/>
  <c r="E281" i="6" s="1"/>
  <c r="H282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H255" i="6"/>
  <c r="H254" i="6" s="1"/>
  <c r="H253" i="6" s="1"/>
  <c r="E255" i="6"/>
  <c r="G255" i="6" s="1"/>
  <c r="E254" i="6"/>
  <c r="G252" i="6"/>
  <c r="G251" i="6"/>
  <c r="G250" i="6"/>
  <c r="G249" i="6"/>
  <c r="G248" i="6"/>
  <c r="G247" i="6"/>
  <c r="H246" i="6"/>
  <c r="E246" i="6"/>
  <c r="G246" i="6" s="1"/>
  <c r="G245" i="6"/>
  <c r="G244" i="6"/>
  <c r="H243" i="6"/>
  <c r="G243" i="6"/>
  <c r="E243" i="6"/>
  <c r="G242" i="6"/>
  <c r="G241" i="6"/>
  <c r="G240" i="6"/>
  <c r="G239" i="6"/>
  <c r="G238" i="6"/>
  <c r="G237" i="6"/>
  <c r="H236" i="6"/>
  <c r="E236" i="6"/>
  <c r="G236" i="6" s="1"/>
  <c r="G235" i="6"/>
  <c r="G234" i="6"/>
  <c r="G233" i="6"/>
  <c r="H232" i="6"/>
  <c r="E232" i="6"/>
  <c r="G230" i="6"/>
  <c r="H229" i="6"/>
  <c r="E229" i="6"/>
  <c r="G229" i="6" s="1"/>
  <c r="G228" i="6"/>
  <c r="H227" i="6"/>
  <c r="E227" i="6"/>
  <c r="G227" i="6" s="1"/>
  <c r="G226" i="6"/>
  <c r="H225" i="6"/>
  <c r="H224" i="6" s="1"/>
  <c r="E225" i="6"/>
  <c r="G225" i="6" s="1"/>
  <c r="E224" i="6"/>
  <c r="G218" i="6"/>
  <c r="G217" i="6"/>
  <c r="G216" i="6"/>
  <c r="G215" i="6"/>
  <c r="H214" i="6"/>
  <c r="G214" i="6"/>
  <c r="H213" i="6"/>
  <c r="G213" i="6"/>
  <c r="G212" i="6"/>
  <c r="G211" i="6"/>
  <c r="G210" i="6"/>
  <c r="G209" i="6"/>
  <c r="H208" i="6"/>
  <c r="G208" i="6"/>
  <c r="H207" i="6"/>
  <c r="G207" i="6"/>
  <c r="H206" i="6"/>
  <c r="G206" i="6"/>
  <c r="H205" i="6"/>
  <c r="G205" i="6"/>
  <c r="G204" i="6"/>
  <c r="G203" i="6"/>
  <c r="G202" i="6"/>
  <c r="G201" i="6"/>
  <c r="G200" i="6"/>
  <c r="E200" i="6"/>
  <c r="G199" i="6"/>
  <c r="E199" i="6"/>
  <c r="G198" i="6"/>
  <c r="E198" i="6"/>
  <c r="G197" i="6"/>
  <c r="E197" i="6"/>
  <c r="G196" i="6"/>
  <c r="H195" i="6"/>
  <c r="H194" i="6" s="1"/>
  <c r="H193" i="6" s="1"/>
  <c r="H192" i="6" s="1"/>
  <c r="H191" i="6" s="1"/>
  <c r="H190" i="6" s="1"/>
  <c r="E195" i="6"/>
  <c r="G195" i="6" s="1"/>
  <c r="E194" i="6"/>
  <c r="G189" i="6"/>
  <c r="G188" i="6"/>
  <c r="G187" i="6"/>
  <c r="G186" i="6"/>
  <c r="H185" i="6"/>
  <c r="G185" i="6"/>
  <c r="H184" i="6"/>
  <c r="G184" i="6"/>
  <c r="G183" i="6"/>
  <c r="G182" i="6"/>
  <c r="G181" i="6"/>
  <c r="G180" i="6"/>
  <c r="G179" i="6"/>
  <c r="G178" i="6"/>
  <c r="H177" i="6"/>
  <c r="G177" i="6"/>
  <c r="G176" i="6"/>
  <c r="G175" i="6"/>
  <c r="G174" i="6"/>
  <c r="G173" i="6"/>
  <c r="H172" i="6"/>
  <c r="G172" i="6"/>
  <c r="H171" i="6"/>
  <c r="G171" i="6"/>
  <c r="H170" i="6"/>
  <c r="G170" i="6"/>
  <c r="G169" i="6"/>
  <c r="G168" i="6"/>
  <c r="G167" i="6"/>
  <c r="H166" i="6"/>
  <c r="G166" i="6"/>
  <c r="H165" i="6"/>
  <c r="G165" i="6"/>
  <c r="G164" i="6"/>
  <c r="H163" i="6"/>
  <c r="G163" i="6"/>
  <c r="G162" i="6"/>
  <c r="H161" i="6"/>
  <c r="H158" i="6" s="1"/>
  <c r="H157" i="6" s="1"/>
  <c r="H156" i="6" s="1"/>
  <c r="H155" i="6" s="1"/>
  <c r="G161" i="6"/>
  <c r="G160" i="6"/>
  <c r="H159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H141" i="6"/>
  <c r="G141" i="6"/>
  <c r="G140" i="6"/>
  <c r="G139" i="6"/>
  <c r="G138" i="6"/>
  <c r="E137" i="6"/>
  <c r="G137" i="6" s="1"/>
  <c r="G135" i="6"/>
  <c r="E134" i="6"/>
  <c r="G134" i="6" s="1"/>
  <c r="G133" i="6"/>
  <c r="E132" i="6"/>
  <c r="G131" i="6"/>
  <c r="G130" i="6"/>
  <c r="E130" i="6"/>
  <c r="H127" i="6"/>
  <c r="H126" i="6" s="1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H109" i="6"/>
  <c r="G109" i="6"/>
  <c r="E109" i="6"/>
  <c r="H108" i="6"/>
  <c r="E108" i="6"/>
  <c r="G107" i="6"/>
  <c r="H106" i="6"/>
  <c r="E106" i="6"/>
  <c r="G106" i="6" s="1"/>
  <c r="G105" i="6"/>
  <c r="H104" i="6"/>
  <c r="H101" i="6" s="1"/>
  <c r="E104" i="6"/>
  <c r="G103" i="6"/>
  <c r="H102" i="6"/>
  <c r="E102" i="6"/>
  <c r="G102" i="6" s="1"/>
  <c r="E101" i="6"/>
  <c r="E100" i="6"/>
  <c r="E99" i="6"/>
  <c r="E98" i="6" s="1"/>
  <c r="G97" i="6"/>
  <c r="H96" i="6"/>
  <c r="H95" i="6" s="1"/>
  <c r="H94" i="6" s="1"/>
  <c r="H93" i="6" s="1"/>
  <c r="H92" i="6" s="1"/>
  <c r="E96" i="6"/>
  <c r="G91" i="6"/>
  <c r="G90" i="6"/>
  <c r="G89" i="6"/>
  <c r="G88" i="6"/>
  <c r="H87" i="6"/>
  <c r="E87" i="6"/>
  <c r="G85" i="6"/>
  <c r="E84" i="6"/>
  <c r="G84" i="6" s="1"/>
  <c r="E83" i="6"/>
  <c r="G83" i="6" s="1"/>
  <c r="E82" i="6"/>
  <c r="G82" i="6" s="1"/>
  <c r="H81" i="6"/>
  <c r="H80" i="6" s="1"/>
  <c r="E81" i="6"/>
  <c r="G79" i="6"/>
  <c r="G78" i="6"/>
  <c r="G77" i="6"/>
  <c r="E77" i="6"/>
  <c r="E76" i="6"/>
  <c r="G76" i="6" s="1"/>
  <c r="E75" i="6"/>
  <c r="G75" i="6" s="1"/>
  <c r="H74" i="6"/>
  <c r="H73" i="6" s="1"/>
  <c r="E74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H58" i="6"/>
  <c r="E58" i="6"/>
  <c r="E57" i="6" s="1"/>
  <c r="G54" i="6"/>
  <c r="G53" i="6"/>
  <c r="G52" i="6"/>
  <c r="G51" i="6"/>
  <c r="H50" i="6"/>
  <c r="G50" i="6"/>
  <c r="H49" i="6"/>
  <c r="G49" i="6"/>
  <c r="G48" i="6"/>
  <c r="H47" i="6"/>
  <c r="E47" i="6"/>
  <c r="G46" i="6"/>
  <c r="H45" i="6"/>
  <c r="E45" i="6"/>
  <c r="G40" i="6"/>
  <c r="H39" i="6"/>
  <c r="E39" i="6"/>
  <c r="G37" i="6"/>
  <c r="G36" i="6"/>
  <c r="G35" i="6"/>
  <c r="G34" i="6"/>
  <c r="G33" i="6"/>
  <c r="H32" i="6"/>
  <c r="E32" i="6"/>
  <c r="F32" i="6" s="1"/>
  <c r="G32" i="6" s="1"/>
  <c r="G31" i="6"/>
  <c r="G30" i="6"/>
  <c r="G29" i="6"/>
  <c r="G28" i="6"/>
  <c r="G27" i="6"/>
  <c r="G26" i="6"/>
  <c r="G25" i="6"/>
  <c r="G24" i="6"/>
  <c r="H23" i="6"/>
  <c r="E23" i="6"/>
  <c r="G22" i="6"/>
  <c r="G21" i="6"/>
  <c r="G20" i="6"/>
  <c r="G19" i="6"/>
  <c r="H18" i="6"/>
  <c r="E18" i="6"/>
  <c r="G17" i="6"/>
  <c r="G16" i="6"/>
  <c r="G15" i="6"/>
  <c r="H14" i="6"/>
  <c r="E14" i="6"/>
  <c r="G7" i="6"/>
  <c r="F58" i="6" l="1"/>
  <c r="G58" i="6" s="1"/>
  <c r="H38" i="6"/>
  <c r="F39" i="6"/>
  <c r="H86" i="6"/>
  <c r="F87" i="6"/>
  <c r="H281" i="6"/>
  <c r="F281" i="6" s="1"/>
  <c r="F282" i="6"/>
  <c r="H296" i="6"/>
  <c r="F297" i="6"/>
  <c r="H341" i="6"/>
  <c r="F343" i="6"/>
  <c r="H519" i="6"/>
  <c r="F14" i="6"/>
  <c r="G14" i="6" s="1"/>
  <c r="G39" i="6"/>
  <c r="H44" i="6"/>
  <c r="F45" i="6"/>
  <c r="H57" i="6"/>
  <c r="F57" i="6" s="1"/>
  <c r="G57" i="6" s="1"/>
  <c r="G87" i="6"/>
  <c r="G281" i="6"/>
  <c r="H382" i="6"/>
  <c r="F383" i="6"/>
  <c r="F384" i="6"/>
  <c r="H386" i="6"/>
  <c r="F386" i="6" s="1"/>
  <c r="E520" i="6"/>
  <c r="E519" i="6" s="1"/>
  <c r="H342" i="6"/>
  <c r="F342" i="6" s="1"/>
  <c r="G342" i="6" s="1"/>
  <c r="E86" i="6"/>
  <c r="H56" i="6"/>
  <c r="H55" i="6" s="1"/>
  <c r="H529" i="6"/>
  <c r="H528" i="6" s="1"/>
  <c r="H527" i="6" s="1"/>
  <c r="H491" i="6" s="1"/>
  <c r="G383" i="6"/>
  <c r="E382" i="6"/>
  <c r="G384" i="6"/>
  <c r="H358" i="6"/>
  <c r="H357" i="6" s="1"/>
  <c r="H356" i="6" s="1"/>
  <c r="H345" i="6" s="1"/>
  <c r="G294" i="6"/>
  <c r="G293" i="6"/>
  <c r="G297" i="6"/>
  <c r="E296" i="6"/>
  <c r="G298" i="6"/>
  <c r="E44" i="6"/>
  <c r="E43" i="6" s="1"/>
  <c r="E42" i="6" s="1"/>
  <c r="E41" i="6" s="1"/>
  <c r="G45" i="6"/>
  <c r="E38" i="6"/>
  <c r="E13" i="6"/>
  <c r="G23" i="6"/>
  <c r="G18" i="6"/>
  <c r="G47" i="6"/>
  <c r="G81" i="6"/>
  <c r="E80" i="6"/>
  <c r="G80" i="6" s="1"/>
  <c r="G104" i="6"/>
  <c r="G132" i="6"/>
  <c r="E129" i="6"/>
  <c r="G232" i="6"/>
  <c r="E231" i="6"/>
  <c r="G231" i="6" s="1"/>
  <c r="G307" i="6"/>
  <c r="E306" i="6"/>
  <c r="G306" i="6" s="1"/>
  <c r="G323" i="6"/>
  <c r="E322" i="6"/>
  <c r="G322" i="6" s="1"/>
  <c r="G343" i="6"/>
  <c r="H13" i="6"/>
  <c r="H12" i="6" s="1"/>
  <c r="G74" i="6"/>
  <c r="E73" i="6"/>
  <c r="G96" i="6"/>
  <c r="E95" i="6"/>
  <c r="H100" i="6"/>
  <c r="H99" i="6" s="1"/>
  <c r="G108" i="6"/>
  <c r="E136" i="6"/>
  <c r="G136" i="6" s="1"/>
  <c r="G194" i="6"/>
  <c r="E193" i="6"/>
  <c r="G224" i="6"/>
  <c r="E223" i="6"/>
  <c r="H231" i="6"/>
  <c r="H223" i="6" s="1"/>
  <c r="H222" i="6" s="1"/>
  <c r="G254" i="6"/>
  <c r="E253" i="6"/>
  <c r="G253" i="6" s="1"/>
  <c r="G303" i="6"/>
  <c r="H306" i="6"/>
  <c r="H302" i="6" s="1"/>
  <c r="H301" i="6" s="1"/>
  <c r="H561" i="6"/>
  <c r="H560" i="6" s="1"/>
  <c r="G470" i="6"/>
  <c r="E469" i="6"/>
  <c r="G558" i="6"/>
  <c r="E557" i="6"/>
  <c r="G359" i="6"/>
  <c r="E358" i="6"/>
  <c r="G379" i="6"/>
  <c r="E378" i="6"/>
  <c r="G378" i="6" s="1"/>
  <c r="G393" i="6"/>
  <c r="E389" i="6"/>
  <c r="G413" i="6"/>
  <c r="E448" i="6"/>
  <c r="H469" i="6"/>
  <c r="H468" i="6" s="1"/>
  <c r="H467" i="6" s="1"/>
  <c r="H445" i="6" s="1"/>
  <c r="G494" i="6"/>
  <c r="E493" i="6"/>
  <c r="G514" i="6"/>
  <c r="E513" i="6"/>
  <c r="G530" i="6"/>
  <c r="E529" i="6"/>
  <c r="G564" i="6"/>
  <c r="E563" i="6"/>
  <c r="G568" i="6"/>
  <c r="E567" i="6"/>
  <c r="C76" i="4"/>
  <c r="H98" i="6" l="1"/>
  <c r="F98" i="6" s="1"/>
  <c r="F99" i="6"/>
  <c r="H11" i="6"/>
  <c r="H43" i="6"/>
  <c r="F44" i="6"/>
  <c r="G44" i="6" s="1"/>
  <c r="F520" i="6"/>
  <c r="G520" i="6" s="1"/>
  <c r="E12" i="6"/>
  <c r="E11" i="6" s="1"/>
  <c r="E10" i="6" s="1"/>
  <c r="F13" i="6"/>
  <c r="H381" i="6"/>
  <c r="F382" i="6"/>
  <c r="F519" i="6"/>
  <c r="H340" i="6"/>
  <c r="F341" i="6"/>
  <c r="G341" i="6" s="1"/>
  <c r="H295" i="6"/>
  <c r="F296" i="6"/>
  <c r="G296" i="6" s="1"/>
  <c r="F86" i="6"/>
  <c r="G86" i="6" s="1"/>
  <c r="F38" i="6"/>
  <c r="G38" i="6" s="1"/>
  <c r="G382" i="6"/>
  <c r="E381" i="6"/>
  <c r="E295" i="6"/>
  <c r="E9" i="6"/>
  <c r="E8" i="6" s="1"/>
  <c r="H221" i="6"/>
  <c r="G567" i="6"/>
  <c r="E566" i="6"/>
  <c r="G566" i="6" s="1"/>
  <c r="G563" i="6"/>
  <c r="E562" i="6"/>
  <c r="G529" i="6"/>
  <c r="E528" i="6"/>
  <c r="G519" i="6"/>
  <c r="G448" i="6"/>
  <c r="E447" i="6"/>
  <c r="G223" i="6"/>
  <c r="E222" i="6"/>
  <c r="G193" i="6"/>
  <c r="E192" i="6"/>
  <c r="E128" i="6"/>
  <c r="G129" i="6"/>
  <c r="G101" i="6"/>
  <c r="G513" i="6"/>
  <c r="E512" i="6"/>
  <c r="G493" i="6"/>
  <c r="E492" i="6"/>
  <c r="G412" i="6"/>
  <c r="E388" i="6"/>
  <c r="G389" i="6"/>
  <c r="G358" i="6"/>
  <c r="E357" i="6"/>
  <c r="E551" i="6"/>
  <c r="G557" i="6"/>
  <c r="G469" i="6"/>
  <c r="E468" i="6"/>
  <c r="E302" i="6"/>
  <c r="G95" i="6"/>
  <c r="E94" i="6"/>
  <c r="G73" i="6"/>
  <c r="G292" i="6"/>
  <c r="G13" i="6"/>
  <c r="H223" i="1"/>
  <c r="F381" i="6" l="1"/>
  <c r="G381" i="6" s="1"/>
  <c r="H42" i="6"/>
  <c r="F43" i="6"/>
  <c r="G43" i="6" s="1"/>
  <c r="H10" i="6"/>
  <c r="F11" i="6"/>
  <c r="F295" i="6"/>
  <c r="G295" i="6" s="1"/>
  <c r="H339" i="6"/>
  <c r="F339" i="6" s="1"/>
  <c r="F340" i="6"/>
  <c r="F12" i="6"/>
  <c r="G12" i="6"/>
  <c r="G468" i="6"/>
  <c r="E467" i="6"/>
  <c r="G467" i="6" s="1"/>
  <c r="G357" i="6"/>
  <c r="E356" i="6"/>
  <c r="G492" i="6"/>
  <c r="G512" i="6"/>
  <c r="E511" i="6"/>
  <c r="G511" i="6" s="1"/>
  <c r="G340" i="6"/>
  <c r="G291" i="6"/>
  <c r="G94" i="6"/>
  <c r="E93" i="6"/>
  <c r="G302" i="6"/>
  <c r="E301" i="6"/>
  <c r="G301" i="6" s="1"/>
  <c r="G551" i="6"/>
  <c r="E550" i="6"/>
  <c r="E387" i="6"/>
  <c r="G388" i="6"/>
  <c r="G100" i="6"/>
  <c r="G128" i="6"/>
  <c r="E127" i="6"/>
  <c r="G192" i="6"/>
  <c r="E191" i="6"/>
  <c r="G222" i="6"/>
  <c r="E221" i="6"/>
  <c r="F221" i="6" s="1"/>
  <c r="G447" i="6"/>
  <c r="E446" i="6"/>
  <c r="G528" i="6"/>
  <c r="E527" i="6"/>
  <c r="G527" i="6" s="1"/>
  <c r="G562" i="6"/>
  <c r="E561" i="6"/>
  <c r="H220" i="6" l="1"/>
  <c r="H41" i="6"/>
  <c r="F41" i="6" s="1"/>
  <c r="G41" i="6" s="1"/>
  <c r="F42" i="6"/>
  <c r="G42" i="6" s="1"/>
  <c r="H219" i="6"/>
  <c r="F10" i="6"/>
  <c r="G98" i="6"/>
  <c r="G99" i="6"/>
  <c r="G550" i="6"/>
  <c r="E549" i="6"/>
  <c r="G549" i="6" s="1"/>
  <c r="G93" i="6"/>
  <c r="E92" i="6"/>
  <c r="G290" i="6"/>
  <c r="G339" i="6"/>
  <c r="E491" i="6"/>
  <c r="G491" i="6" s="1"/>
  <c r="G356" i="6"/>
  <c r="E345" i="6"/>
  <c r="G345" i="6" s="1"/>
  <c r="G561" i="6"/>
  <c r="E560" i="6"/>
  <c r="G560" i="6" s="1"/>
  <c r="G446" i="6"/>
  <c r="E445" i="6"/>
  <c r="G445" i="6" s="1"/>
  <c r="G221" i="6"/>
  <c r="G191" i="6"/>
  <c r="E190" i="6"/>
  <c r="G190" i="6" s="1"/>
  <c r="G127" i="6"/>
  <c r="E126" i="6"/>
  <c r="G126" i="6" s="1"/>
  <c r="E386" i="6"/>
  <c r="G386" i="6" s="1"/>
  <c r="G387" i="6"/>
  <c r="G11" i="6"/>
  <c r="G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4" i="1"/>
  <c r="G45" i="1"/>
  <c r="G46" i="1"/>
  <c r="G47" i="1"/>
  <c r="G48" i="1"/>
  <c r="G49" i="1"/>
  <c r="G50" i="1"/>
  <c r="G51" i="1"/>
  <c r="G52" i="1"/>
  <c r="G53" i="1"/>
  <c r="G54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7" i="1"/>
  <c r="G78" i="1"/>
  <c r="G79" i="1"/>
  <c r="G85" i="1"/>
  <c r="G88" i="1"/>
  <c r="G89" i="1"/>
  <c r="G90" i="1"/>
  <c r="G91" i="1"/>
  <c r="G96" i="1"/>
  <c r="G97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E197" i="1"/>
  <c r="E198" i="1"/>
  <c r="E199" i="1"/>
  <c r="E200" i="1"/>
  <c r="H9" i="6" l="1"/>
  <c r="H8" i="6"/>
  <c r="F8" i="6" s="1"/>
  <c r="F9" i="6"/>
  <c r="H6" i="6"/>
  <c r="G10" i="6"/>
  <c r="E220" i="6"/>
  <c r="G289" i="6"/>
  <c r="G92" i="6"/>
  <c r="E56" i="6"/>
  <c r="F56" i="6" s="1"/>
  <c r="H163" i="1"/>
  <c r="H161" i="1"/>
  <c r="H159" i="1"/>
  <c r="H166" i="1"/>
  <c r="H165" i="1" s="1"/>
  <c r="H141" i="1"/>
  <c r="E219" i="6" l="1"/>
  <c r="F219" i="6" s="1"/>
  <c r="F220" i="6"/>
  <c r="G220" i="6" s="1"/>
  <c r="G219" i="6"/>
  <c r="G56" i="6"/>
  <c r="E55" i="6"/>
  <c r="F55" i="6" s="1"/>
  <c r="G288" i="6"/>
  <c r="G9" i="6"/>
  <c r="H158" i="1"/>
  <c r="H157" i="1" s="1"/>
  <c r="H156" i="1" s="1"/>
  <c r="H155" i="1" s="1"/>
  <c r="E84" i="1"/>
  <c r="G84" i="1" s="1"/>
  <c r="H81" i="1"/>
  <c r="H80" i="1" s="1"/>
  <c r="H87" i="1"/>
  <c r="H86" i="1" s="1"/>
  <c r="E87" i="1"/>
  <c r="E86" i="1" s="1"/>
  <c r="H185" i="1"/>
  <c r="H184" i="1" s="1"/>
  <c r="G86" i="1" l="1"/>
  <c r="G87" i="1"/>
  <c r="G55" i="6"/>
  <c r="E6" i="6"/>
  <c r="F6" i="6" s="1"/>
  <c r="G6" i="6" s="1"/>
  <c r="G287" i="6"/>
  <c r="G8" i="6"/>
  <c r="E83" i="1"/>
  <c r="G83" i="1" s="1"/>
  <c r="H177" i="1"/>
  <c r="H172" i="1" s="1"/>
  <c r="H171" i="1" s="1"/>
  <c r="H170" i="1" s="1"/>
  <c r="H214" i="1"/>
  <c r="H213" i="1" s="1"/>
  <c r="H208" i="1"/>
  <c r="H207" i="1" s="1"/>
  <c r="H50" i="1"/>
  <c r="H49" i="1" s="1"/>
  <c r="H195" i="1"/>
  <c r="H194" i="1" s="1"/>
  <c r="H193" i="1" s="1"/>
  <c r="H192" i="1" s="1"/>
  <c r="H191" i="1" s="1"/>
  <c r="H190" i="1" s="1"/>
  <c r="E195" i="1"/>
  <c r="G195" i="1" s="1"/>
  <c r="G286" i="6" l="1"/>
  <c r="E82" i="1"/>
  <c r="G82" i="1" s="1"/>
  <c r="H206" i="1"/>
  <c r="H205" i="1" s="1"/>
  <c r="E194" i="1"/>
  <c r="G194" i="1" s="1"/>
  <c r="G285" i="6" l="1"/>
  <c r="E81" i="1"/>
  <c r="G81" i="1" s="1"/>
  <c r="E193" i="1"/>
  <c r="G193" i="1" s="1"/>
  <c r="G284" i="6" l="1"/>
  <c r="E80" i="1"/>
  <c r="G80" i="1" s="1"/>
  <c r="E192" i="1"/>
  <c r="G192" i="1" s="1"/>
  <c r="G282" i="6" l="1"/>
  <c r="G283" i="6"/>
  <c r="E191" i="1"/>
  <c r="G191" i="1" s="1"/>
  <c r="E190" i="1" l="1"/>
  <c r="G190" i="1" s="1"/>
  <c r="E75" i="4" l="1"/>
  <c r="E55" i="4"/>
  <c r="E76" i="4"/>
  <c r="F82" i="3"/>
  <c r="F76" i="3" s="1"/>
  <c r="F62" i="3" s="1"/>
  <c r="F31" i="3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11" i="5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30" i="4"/>
  <c r="D31" i="4"/>
  <c r="D32" i="4"/>
  <c r="D33" i="4"/>
  <c r="D34" i="4"/>
  <c r="D35" i="4"/>
  <c r="D36" i="4"/>
  <c r="D37" i="4"/>
  <c r="D39" i="4"/>
  <c r="D40" i="4"/>
  <c r="D41" i="4"/>
  <c r="D42" i="4"/>
  <c r="D43" i="4"/>
  <c r="D44" i="4"/>
  <c r="D45" i="4"/>
  <c r="D46" i="4"/>
  <c r="D48" i="4"/>
  <c r="D49" i="4"/>
  <c r="D50" i="4"/>
  <c r="D51" i="4"/>
  <c r="D52" i="4"/>
  <c r="D53" i="4"/>
  <c r="D54" i="4"/>
  <c r="D55" i="4"/>
  <c r="D56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6" i="4"/>
  <c r="D77" i="4"/>
  <c r="D15" i="4"/>
  <c r="F27" i="5"/>
  <c r="D27" i="5"/>
  <c r="C27" i="5"/>
  <c r="B27" i="5"/>
  <c r="D25" i="5"/>
  <c r="F25" i="5"/>
  <c r="C25" i="5"/>
  <c r="B25" i="5"/>
  <c r="F23" i="5"/>
  <c r="D23" i="5"/>
  <c r="C23" i="5"/>
  <c r="B23" i="5"/>
  <c r="F21" i="5"/>
  <c r="D21" i="5"/>
  <c r="C21" i="5"/>
  <c r="B21" i="5"/>
  <c r="F19" i="5"/>
  <c r="F18" i="5" s="1"/>
  <c r="D19" i="5"/>
  <c r="C19" i="5"/>
  <c r="B19" i="5"/>
  <c r="B18" i="5"/>
  <c r="B16" i="5"/>
  <c r="B15" i="5"/>
  <c r="F13" i="5"/>
  <c r="D13" i="5"/>
  <c r="C13" i="5"/>
  <c r="B13" i="5"/>
  <c r="F12" i="5"/>
  <c r="D12" i="5"/>
  <c r="C12" i="5"/>
  <c r="B12" i="5"/>
  <c r="B11" i="5"/>
  <c r="C75" i="4"/>
  <c r="D75" i="4" s="1"/>
  <c r="B75" i="4"/>
  <c r="G73" i="4"/>
  <c r="G72" i="4"/>
  <c r="G69" i="4"/>
  <c r="G68" i="4"/>
  <c r="F60" i="4"/>
  <c r="F59" i="4"/>
  <c r="E57" i="4"/>
  <c r="C57" i="4"/>
  <c r="F57" i="4" s="1"/>
  <c r="B57" i="4"/>
  <c r="G56" i="4"/>
  <c r="F56" i="4"/>
  <c r="G55" i="4"/>
  <c r="F55" i="4"/>
  <c r="E52" i="4"/>
  <c r="C52" i="4"/>
  <c r="B52" i="4"/>
  <c r="F50" i="4"/>
  <c r="E47" i="4"/>
  <c r="C47" i="4"/>
  <c r="D47" i="4" s="1"/>
  <c r="B47" i="4"/>
  <c r="G46" i="4"/>
  <c r="F46" i="4"/>
  <c r="G45" i="4"/>
  <c r="F45" i="4"/>
  <c r="E42" i="4"/>
  <c r="C42" i="4"/>
  <c r="F42" i="4" s="1"/>
  <c r="B42" i="4"/>
  <c r="G41" i="4"/>
  <c r="G40" i="4"/>
  <c r="F40" i="4"/>
  <c r="E38" i="4"/>
  <c r="C38" i="4"/>
  <c r="F38" i="4" s="1"/>
  <c r="B38" i="4"/>
  <c r="G37" i="4"/>
  <c r="F37" i="4"/>
  <c r="G36" i="4"/>
  <c r="F36" i="4"/>
  <c r="E33" i="4"/>
  <c r="C33" i="4"/>
  <c r="F33" i="4" s="1"/>
  <c r="B33" i="4"/>
  <c r="G32" i="4"/>
  <c r="G31" i="4"/>
  <c r="G77" i="4" s="1"/>
  <c r="F31" i="4"/>
  <c r="E29" i="4"/>
  <c r="C29" i="4"/>
  <c r="F29" i="4" s="1"/>
  <c r="B29" i="4"/>
  <c r="G28" i="4"/>
  <c r="F28" i="4"/>
  <c r="G27" i="4"/>
  <c r="F27" i="4"/>
  <c r="G16" i="4"/>
  <c r="F16" i="4"/>
  <c r="F76" i="4" s="1"/>
  <c r="G15" i="4"/>
  <c r="F15" i="4"/>
  <c r="F11" i="5" l="1"/>
  <c r="D57" i="4"/>
  <c r="F75" i="4"/>
  <c r="D38" i="4"/>
  <c r="D29" i="4"/>
  <c r="C18" i="5"/>
  <c r="C11" i="5" s="1"/>
  <c r="D18" i="5"/>
  <c r="D11" i="5" s="1"/>
  <c r="G75" i="4"/>
  <c r="G76" i="4"/>
  <c r="F77" i="4"/>
  <c r="G65" i="3"/>
  <c r="G67" i="3"/>
  <c r="G69" i="3"/>
  <c r="G70" i="3"/>
  <c r="G71" i="3"/>
  <c r="G72" i="3"/>
  <c r="G73" i="3"/>
  <c r="G74" i="3"/>
  <c r="G75" i="3"/>
  <c r="G78" i="3"/>
  <c r="G79" i="3"/>
  <c r="G80" i="3"/>
  <c r="G81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8" i="3"/>
  <c r="G119" i="3"/>
  <c r="G120" i="3"/>
  <c r="G121" i="3"/>
  <c r="G122" i="3"/>
  <c r="G123" i="3"/>
  <c r="G126" i="3"/>
  <c r="G127" i="3"/>
  <c r="G128" i="3"/>
  <c r="G129" i="3"/>
  <c r="G130" i="3"/>
  <c r="G133" i="3"/>
  <c r="G135" i="3"/>
  <c r="G136" i="3"/>
  <c r="G137" i="3"/>
  <c r="G141" i="3"/>
  <c r="G143" i="3"/>
  <c r="G144" i="3"/>
  <c r="G145" i="3"/>
  <c r="G146" i="3"/>
  <c r="G147" i="3"/>
  <c r="G148" i="3"/>
  <c r="G150" i="3"/>
  <c r="G151" i="3"/>
  <c r="G152" i="3"/>
  <c r="G153" i="3"/>
  <c r="G154" i="3"/>
  <c r="G155" i="3"/>
  <c r="G156" i="3"/>
  <c r="G157" i="3"/>
  <c r="G158" i="3"/>
  <c r="G161" i="3"/>
  <c r="H134" i="3"/>
  <c r="F134" i="3"/>
  <c r="H10" i="2"/>
  <c r="H11" i="2"/>
  <c r="H12" i="2"/>
  <c r="H13" i="2"/>
  <c r="H14" i="2"/>
  <c r="H15" i="2"/>
  <c r="H9" i="2"/>
  <c r="G15" i="3"/>
  <c r="G16" i="3"/>
  <c r="G20" i="3"/>
  <c r="G21" i="3"/>
  <c r="G24" i="3"/>
  <c r="G25" i="3"/>
  <c r="G26" i="3"/>
  <c r="G29" i="3"/>
  <c r="G30" i="3"/>
  <c r="G32" i="3"/>
  <c r="G33" i="3"/>
  <c r="G34" i="3"/>
  <c r="G35" i="3"/>
  <c r="G38" i="3"/>
  <c r="G39" i="3"/>
  <c r="G44" i="3"/>
  <c r="G45" i="3"/>
  <c r="G46" i="3"/>
  <c r="G47" i="3"/>
  <c r="G48" i="3"/>
  <c r="G49" i="3"/>
  <c r="G50" i="3"/>
  <c r="H162" i="3" l="1"/>
  <c r="F162" i="3"/>
  <c r="E162" i="3"/>
  <c r="H160" i="3"/>
  <c r="H159" i="3" s="1"/>
  <c r="F160" i="3"/>
  <c r="E160" i="3"/>
  <c r="E159" i="3"/>
  <c r="H149" i="3"/>
  <c r="F149" i="3"/>
  <c r="G149" i="3" s="1"/>
  <c r="E149" i="3"/>
  <c r="H142" i="3"/>
  <c r="F142" i="3"/>
  <c r="E142" i="3"/>
  <c r="E139" i="3" s="1"/>
  <c r="E138" i="3" s="1"/>
  <c r="H140" i="3"/>
  <c r="F140" i="3"/>
  <c r="E140" i="3"/>
  <c r="H139" i="3"/>
  <c r="E134" i="3"/>
  <c r="G134" i="3" s="1"/>
  <c r="H132" i="3"/>
  <c r="H131" i="3" s="1"/>
  <c r="F132" i="3"/>
  <c r="G132" i="3" s="1"/>
  <c r="E132" i="3"/>
  <c r="H125" i="3"/>
  <c r="H124" i="3" s="1"/>
  <c r="F125" i="3"/>
  <c r="E125" i="3"/>
  <c r="E124" i="3" s="1"/>
  <c r="H117" i="3"/>
  <c r="H116" i="3" s="1"/>
  <c r="F117" i="3"/>
  <c r="E117" i="3"/>
  <c r="E116" i="3" s="1"/>
  <c r="F116" i="3"/>
  <c r="H99" i="3"/>
  <c r="F99" i="3"/>
  <c r="E99" i="3"/>
  <c r="H89" i="3"/>
  <c r="F89" i="3"/>
  <c r="G89" i="3" s="1"/>
  <c r="E89" i="3"/>
  <c r="H82" i="3"/>
  <c r="E82" i="3"/>
  <c r="H77" i="3"/>
  <c r="F77" i="3"/>
  <c r="G77" i="3" s="1"/>
  <c r="E77" i="3"/>
  <c r="H68" i="3"/>
  <c r="F68" i="3"/>
  <c r="E68" i="3"/>
  <c r="H66" i="3"/>
  <c r="F66" i="3"/>
  <c r="G66" i="3" s="1"/>
  <c r="E66" i="3"/>
  <c r="H64" i="3"/>
  <c r="H63" i="3" s="1"/>
  <c r="F64" i="3"/>
  <c r="E64" i="3"/>
  <c r="H43" i="3"/>
  <c r="H42" i="3" s="1"/>
  <c r="H41" i="3" s="1"/>
  <c r="F43" i="3"/>
  <c r="F42" i="3" s="1"/>
  <c r="E43" i="3"/>
  <c r="E42" i="3" s="1"/>
  <c r="E41" i="3" s="1"/>
  <c r="H37" i="3"/>
  <c r="H36" i="3" s="1"/>
  <c r="F37" i="3"/>
  <c r="E37" i="3"/>
  <c r="E36" i="3" s="1"/>
  <c r="E40" i="3" s="1"/>
  <c r="F36" i="3"/>
  <c r="H31" i="3"/>
  <c r="E31" i="3"/>
  <c r="H28" i="3"/>
  <c r="F28" i="3"/>
  <c r="G28" i="3" s="1"/>
  <c r="E28" i="3"/>
  <c r="H23" i="3"/>
  <c r="H22" i="3" s="1"/>
  <c r="F23" i="3"/>
  <c r="E23" i="3"/>
  <c r="E22" i="3" s="1"/>
  <c r="H19" i="3"/>
  <c r="H18" i="3" s="1"/>
  <c r="F19" i="3"/>
  <c r="E19" i="3"/>
  <c r="E18" i="3" s="1"/>
  <c r="F18" i="3"/>
  <c r="H14" i="3"/>
  <c r="H13" i="3" s="1"/>
  <c r="F14" i="3"/>
  <c r="E14" i="3"/>
  <c r="E13" i="3" s="1"/>
  <c r="I9" i="2"/>
  <c r="I12" i="2"/>
  <c r="I22" i="2"/>
  <c r="G9" i="2"/>
  <c r="G12" i="2"/>
  <c r="G22" i="2"/>
  <c r="F35" i="2"/>
  <c r="F38" i="2" s="1"/>
  <c r="G35" i="2" s="1"/>
  <c r="G38" i="2" s="1"/>
  <c r="I35" i="2" s="1"/>
  <c r="I38" i="2" s="1"/>
  <c r="F22" i="2"/>
  <c r="F12" i="2"/>
  <c r="F9" i="2"/>
  <c r="H76" i="3" l="1"/>
  <c r="H62" i="3" s="1"/>
  <c r="F13" i="3"/>
  <c r="G13" i="3" s="1"/>
  <c r="G14" i="3"/>
  <c r="F139" i="3"/>
  <c r="G140" i="3"/>
  <c r="F159" i="3"/>
  <c r="G159" i="3" s="1"/>
  <c r="G160" i="3"/>
  <c r="G31" i="3"/>
  <c r="G37" i="3"/>
  <c r="G64" i="3"/>
  <c r="G68" i="3"/>
  <c r="G99" i="3"/>
  <c r="G116" i="3"/>
  <c r="G117" i="3"/>
  <c r="F124" i="3"/>
  <c r="G124" i="3" s="1"/>
  <c r="G125" i="3"/>
  <c r="F131" i="3"/>
  <c r="G142" i="3"/>
  <c r="G162" i="3"/>
  <c r="G82" i="3"/>
  <c r="F40" i="3"/>
  <c r="G40" i="3" s="1"/>
  <c r="G36" i="3"/>
  <c r="H40" i="3"/>
  <c r="G18" i="3"/>
  <c r="G19" i="3"/>
  <c r="F22" i="3"/>
  <c r="G22" i="3" s="1"/>
  <c r="G23" i="3"/>
  <c r="F41" i="3"/>
  <c r="G41" i="3" s="1"/>
  <c r="G42" i="3"/>
  <c r="G43" i="3"/>
  <c r="I15" i="2"/>
  <c r="I23" i="2" s="1"/>
  <c r="I29" i="2" s="1"/>
  <c r="I30" i="2" s="1"/>
  <c r="E27" i="3"/>
  <c r="H27" i="3"/>
  <c r="H11" i="3" s="1"/>
  <c r="F63" i="3"/>
  <c r="E76" i="3"/>
  <c r="E63" i="3"/>
  <c r="H138" i="3"/>
  <c r="F27" i="3"/>
  <c r="E131" i="3"/>
  <c r="F17" i="3"/>
  <c r="E12" i="3"/>
  <c r="E51" i="3" s="1"/>
  <c r="E17" i="3"/>
  <c r="H17" i="3"/>
  <c r="G23" i="2"/>
  <c r="G29" i="2" s="1"/>
  <c r="G30" i="2" s="1"/>
  <c r="F15" i="2"/>
  <c r="F23" i="2" s="1"/>
  <c r="F29" i="2" s="1"/>
  <c r="F30" i="2" s="1"/>
  <c r="G17" i="3" l="1"/>
  <c r="F12" i="3"/>
  <c r="F51" i="3" s="1"/>
  <c r="G51" i="3" s="1"/>
  <c r="G27" i="3"/>
  <c r="H12" i="3"/>
  <c r="H51" i="3" s="1"/>
  <c r="F138" i="3"/>
  <c r="G138" i="3" s="1"/>
  <c r="G139" i="3"/>
  <c r="G63" i="3"/>
  <c r="G76" i="3"/>
  <c r="E62" i="3"/>
  <c r="E163" i="3" s="1"/>
  <c r="G131" i="3"/>
  <c r="F163" i="3"/>
  <c r="H163" i="3"/>
  <c r="H413" i="1"/>
  <c r="G12" i="3" l="1"/>
  <c r="G163" i="3"/>
  <c r="G62" i="3"/>
  <c r="H568" i="1"/>
  <c r="H567" i="1" s="1"/>
  <c r="H566" i="1" s="1"/>
  <c r="H564" i="1"/>
  <c r="H563" i="1" s="1"/>
  <c r="H562" i="1" s="1"/>
  <c r="H558" i="1"/>
  <c r="H557" i="1" s="1"/>
  <c r="H551" i="1" s="1"/>
  <c r="H550" i="1" s="1"/>
  <c r="H549" i="1" s="1"/>
  <c r="H534" i="1"/>
  <c r="H530" i="1"/>
  <c r="H522" i="1"/>
  <c r="H521" i="1" s="1"/>
  <c r="H520" i="1" s="1"/>
  <c r="H519" i="1" s="1"/>
  <c r="H517" i="1"/>
  <c r="H514" i="1"/>
  <c r="H495" i="1"/>
  <c r="H494" i="1" s="1"/>
  <c r="H493" i="1" s="1"/>
  <c r="H492" i="1" s="1"/>
  <c r="H477" i="1"/>
  <c r="H476" i="1" s="1"/>
  <c r="H474" i="1"/>
  <c r="H472" i="1"/>
  <c r="H470" i="1"/>
  <c r="H452" i="1"/>
  <c r="H449" i="1"/>
  <c r="H412" i="1"/>
  <c r="H386" i="1" s="1"/>
  <c r="H384" i="1"/>
  <c r="H383" i="1" s="1"/>
  <c r="H382" i="1" s="1"/>
  <c r="H381" i="1" s="1"/>
  <c r="H379" i="1"/>
  <c r="H378" i="1" s="1"/>
  <c r="H366" i="1"/>
  <c r="H365" i="1" s="1"/>
  <c r="H363" i="1"/>
  <c r="H361" i="1"/>
  <c r="H359" i="1"/>
  <c r="H343" i="1"/>
  <c r="H342" i="1" s="1"/>
  <c r="H323" i="1"/>
  <c r="H322" i="1" s="1"/>
  <c r="H318" i="1"/>
  <c r="H314" i="1"/>
  <c r="H311" i="1"/>
  <c r="H307" i="1"/>
  <c r="H303" i="1"/>
  <c r="H298" i="1"/>
  <c r="H297" i="1" s="1"/>
  <c r="H296" i="1" s="1"/>
  <c r="H295" i="1" s="1"/>
  <c r="H292" i="1"/>
  <c r="H289" i="1"/>
  <c r="H286" i="1"/>
  <c r="H284" i="1"/>
  <c r="H255" i="1"/>
  <c r="H254" i="1" s="1"/>
  <c r="H253" i="1" s="1"/>
  <c r="H246" i="1"/>
  <c r="H243" i="1"/>
  <c r="H236" i="1"/>
  <c r="H232" i="1"/>
  <c r="H229" i="1"/>
  <c r="H227" i="1"/>
  <c r="H225" i="1"/>
  <c r="H109" i="1"/>
  <c r="H108" i="1" s="1"/>
  <c r="H106" i="1"/>
  <c r="H104" i="1"/>
  <c r="H102" i="1"/>
  <c r="H96" i="1"/>
  <c r="H95" i="1" s="1"/>
  <c r="H94" i="1" s="1"/>
  <c r="H93" i="1" s="1"/>
  <c r="H92" i="1" s="1"/>
  <c r="H74" i="1"/>
  <c r="H73" i="1" s="1"/>
  <c r="H58" i="1"/>
  <c r="H57" i="1" s="1"/>
  <c r="H47" i="1"/>
  <c r="H45" i="1"/>
  <c r="H39" i="1"/>
  <c r="H38" i="1" s="1"/>
  <c r="H32" i="1"/>
  <c r="H23" i="1"/>
  <c r="H18" i="1"/>
  <c r="H14" i="1"/>
  <c r="H469" i="1" l="1"/>
  <c r="H468" i="1" s="1"/>
  <c r="H467" i="1" s="1"/>
  <c r="H127" i="1"/>
  <c r="H126" i="1" s="1"/>
  <c r="H56" i="1" s="1"/>
  <c r="H55" i="1" s="1"/>
  <c r="H224" i="1"/>
  <c r="H283" i="1"/>
  <c r="H282" i="1" s="1"/>
  <c r="H281" i="1" s="1"/>
  <c r="H448" i="1"/>
  <c r="H447" i="1" s="1"/>
  <c r="H446" i="1" s="1"/>
  <c r="H529" i="1"/>
  <c r="H528" i="1" s="1"/>
  <c r="H527" i="1" s="1"/>
  <c r="H340" i="1"/>
  <c r="H13" i="1"/>
  <c r="H12" i="1" s="1"/>
  <c r="H11" i="1" s="1"/>
  <c r="H10" i="1" s="1"/>
  <c r="H44" i="1"/>
  <c r="H43" i="1" s="1"/>
  <c r="H42" i="1" s="1"/>
  <c r="H41" i="1" s="1"/>
  <c r="H101" i="1"/>
  <c r="H100" i="1" s="1"/>
  <c r="H99" i="1" s="1"/>
  <c r="H98" i="1" s="1"/>
  <c r="H231" i="1"/>
  <c r="H306" i="1"/>
  <c r="H302" i="1" s="1"/>
  <c r="H301" i="1" s="1"/>
  <c r="H358" i="1"/>
  <c r="H357" i="1" s="1"/>
  <c r="H356" i="1" s="1"/>
  <c r="H345" i="1" s="1"/>
  <c r="H513" i="1"/>
  <c r="H512" i="1" s="1"/>
  <c r="H511" i="1" s="1"/>
  <c r="H491" i="1" s="1"/>
  <c r="H222" i="1"/>
  <c r="H221" i="1" s="1"/>
  <c r="H561" i="1"/>
  <c r="H560" i="1" s="1"/>
  <c r="H9" i="1" l="1"/>
  <c r="H445" i="1"/>
  <c r="H8" i="1"/>
  <c r="H339" i="1"/>
  <c r="G343" i="1"/>
  <c r="E359" i="1"/>
  <c r="E361" i="1"/>
  <c r="E568" i="1"/>
  <c r="E564" i="1"/>
  <c r="E558" i="1"/>
  <c r="E534" i="1"/>
  <c r="E530" i="1"/>
  <c r="E522" i="1"/>
  <c r="E521" i="1" s="1"/>
  <c r="E520" i="1" s="1"/>
  <c r="E519" i="1" s="1"/>
  <c r="E517" i="1"/>
  <c r="E514" i="1"/>
  <c r="E495" i="1"/>
  <c r="E477" i="1"/>
  <c r="E474" i="1"/>
  <c r="E472" i="1"/>
  <c r="E470" i="1"/>
  <c r="E452" i="1"/>
  <c r="E449" i="1"/>
  <c r="E400" i="1"/>
  <c r="E393" i="1"/>
  <c r="E384" i="1"/>
  <c r="E383" i="1" s="1"/>
  <c r="E382" i="1" s="1"/>
  <c r="E381" i="1" s="1"/>
  <c r="E379" i="1"/>
  <c r="E366" i="1"/>
  <c r="E363" i="1"/>
  <c r="E323" i="1"/>
  <c r="E318" i="1"/>
  <c r="E314" i="1"/>
  <c r="E311" i="1"/>
  <c r="E307" i="1"/>
  <c r="E303" i="1"/>
  <c r="E298" i="1"/>
  <c r="E297" i="1" s="1"/>
  <c r="E296" i="1" s="1"/>
  <c r="E295" i="1" s="1"/>
  <c r="E292" i="1"/>
  <c r="E289" i="1"/>
  <c r="E286" i="1"/>
  <c r="E284" i="1"/>
  <c r="E255" i="1"/>
  <c r="G255" i="1" s="1"/>
  <c r="E246" i="1"/>
  <c r="E243" i="1"/>
  <c r="E236" i="1"/>
  <c r="E232" i="1"/>
  <c r="E229" i="1"/>
  <c r="E227" i="1"/>
  <c r="E225" i="1"/>
  <c r="E137" i="1"/>
  <c r="E134" i="1"/>
  <c r="E132" i="1"/>
  <c r="E130" i="1"/>
  <c r="E109" i="1"/>
  <c r="E108" i="1" s="1"/>
  <c r="E106" i="1"/>
  <c r="E104" i="1"/>
  <c r="E102" i="1"/>
  <c r="E96" i="1"/>
  <c r="E77" i="1"/>
  <c r="E58" i="1"/>
  <c r="E57" i="1" s="1"/>
  <c r="E47" i="1"/>
  <c r="E45" i="1"/>
  <c r="E39" i="1"/>
  <c r="E38" i="1" s="1"/>
  <c r="E32" i="1"/>
  <c r="E23" i="1"/>
  <c r="E18" i="1"/>
  <c r="E14" i="1"/>
  <c r="H220" i="1" l="1"/>
  <c r="H219" i="1" s="1"/>
  <c r="E95" i="1"/>
  <c r="G95" i="1" s="1"/>
  <c r="E322" i="1"/>
  <c r="E365" i="1"/>
  <c r="E476" i="1"/>
  <c r="E563" i="1"/>
  <c r="G297" i="1"/>
  <c r="E136" i="1"/>
  <c r="E494" i="1"/>
  <c r="E529" i="1"/>
  <c r="E557" i="1"/>
  <c r="E567" i="1"/>
  <c r="E254" i="1"/>
  <c r="G254" i="1" s="1"/>
  <c r="E378" i="1"/>
  <c r="G342" i="1"/>
  <c r="E76" i="1"/>
  <c r="G76" i="1" s="1"/>
  <c r="E13" i="1"/>
  <c r="E12" i="1" s="1"/>
  <c r="E11" i="1" s="1"/>
  <c r="E448" i="1"/>
  <c r="E283" i="1"/>
  <c r="E282" i="1" s="1"/>
  <c r="E281" i="1" s="1"/>
  <c r="G281" i="1" s="1"/>
  <c r="E513" i="1"/>
  <c r="E306" i="1"/>
  <c r="E358" i="1"/>
  <c r="E44" i="1"/>
  <c r="E43" i="1" s="1"/>
  <c r="E42" i="1" s="1"/>
  <c r="E41" i="1" s="1"/>
  <c r="E101" i="1"/>
  <c r="E224" i="1"/>
  <c r="E469" i="1"/>
  <c r="E129" i="1"/>
  <c r="E231" i="1"/>
  <c r="E389" i="1"/>
  <c r="E100" i="1"/>
  <c r="E99" i="1" s="1"/>
  <c r="E98" i="1" s="1"/>
  <c r="E10" i="1" l="1"/>
  <c r="G10" i="1" s="1"/>
  <c r="G11" i="1"/>
  <c r="E9" i="1"/>
  <c r="E8" i="1" s="1"/>
  <c r="G340" i="1"/>
  <c r="E94" i="1"/>
  <c r="G94" i="1" s="1"/>
  <c r="G296" i="1"/>
  <c r="E566" i="1"/>
  <c r="E551" i="1"/>
  <c r="E528" i="1"/>
  <c r="E493" i="1"/>
  <c r="E388" i="1"/>
  <c r="E302" i="1"/>
  <c r="E447" i="1"/>
  <c r="E562" i="1"/>
  <c r="E468" i="1"/>
  <c r="E357" i="1"/>
  <c r="E512" i="1"/>
  <c r="G43" i="1"/>
  <c r="E253" i="1"/>
  <c r="G253" i="1" s="1"/>
  <c r="E128" i="1"/>
  <c r="E75" i="1"/>
  <c r="G75" i="1" s="1"/>
  <c r="E223" i="1"/>
  <c r="G339" i="1" l="1"/>
  <c r="E446" i="1"/>
  <c r="E93" i="1"/>
  <c r="G93" i="1" s="1"/>
  <c r="G295" i="1"/>
  <c r="E561" i="1"/>
  <c r="E222" i="1"/>
  <c r="G222" i="1" s="1"/>
  <c r="E301" i="1"/>
  <c r="E387" i="1"/>
  <c r="E492" i="1"/>
  <c r="E527" i="1"/>
  <c r="E550" i="1"/>
  <c r="G99" i="1"/>
  <c r="G42" i="1"/>
  <c r="E511" i="1"/>
  <c r="E356" i="1"/>
  <c r="E467" i="1"/>
  <c r="E74" i="1"/>
  <c r="G74" i="1" s="1"/>
  <c r="E127" i="1"/>
  <c r="G127" i="1" s="1"/>
  <c r="E92" i="1" l="1"/>
  <c r="G92" i="1" s="1"/>
  <c r="G294" i="1"/>
  <c r="E560" i="1"/>
  <c r="G98" i="1"/>
  <c r="E549" i="1"/>
  <c r="E386" i="1"/>
  <c r="E221" i="1"/>
  <c r="G221" i="1" s="1"/>
  <c r="G293" i="1"/>
  <c r="E445" i="1"/>
  <c r="E345" i="1"/>
  <c r="E491" i="1"/>
  <c r="E126" i="1"/>
  <c r="G126" i="1" s="1"/>
  <c r="E73" i="1"/>
  <c r="E56" i="1" l="1"/>
  <c r="G73" i="1"/>
  <c r="G41" i="1"/>
  <c r="G220" i="1"/>
  <c r="E220" i="1"/>
  <c r="G292" i="1"/>
  <c r="G9" i="1" l="1"/>
  <c r="E55" i="1"/>
  <c r="G56" i="1"/>
  <c r="E219" i="1"/>
  <c r="G219" i="1" s="1"/>
  <c r="G291" i="1"/>
  <c r="G55" i="1" l="1"/>
  <c r="E6" i="1"/>
  <c r="G8" i="1"/>
  <c r="G290" i="1"/>
  <c r="G6" i="1" l="1"/>
  <c r="G289" i="1"/>
  <c r="G288" i="1" l="1"/>
  <c r="G287" i="1" l="1"/>
  <c r="G286" i="1" l="1"/>
  <c r="G285" i="1" l="1"/>
  <c r="G284" i="1" l="1"/>
  <c r="G283" i="1" l="1"/>
  <c r="G282" i="1" l="1"/>
</calcChain>
</file>

<file path=xl/sharedStrings.xml><?xml version="1.0" encoding="utf-8"?>
<sst xmlns="http://schemas.openxmlformats.org/spreadsheetml/2006/main" count="1693" uniqueCount="343">
  <si>
    <t>II. POSEBNI DIO</t>
  </si>
  <si>
    <t>Šifra</t>
  </si>
  <si>
    <t xml:space="preserve">Naziv </t>
  </si>
  <si>
    <t>Plan 2025.</t>
  </si>
  <si>
    <t>SVEUKUPNO</t>
  </si>
  <si>
    <t>PROGRAM 1001</t>
  </si>
  <si>
    <t>MINIMALNI STANDARD U OSNOVNOM ŠKOLSTVU-MATERIJALNI I FINANCIJSKI RASHODI</t>
  </si>
  <si>
    <t>Aktivnost A100001</t>
  </si>
  <si>
    <t>RASHODI POSLOVANJA</t>
  </si>
  <si>
    <t>Izvor financiranja 1.1.</t>
  </si>
  <si>
    <t>OPĆI PRIHODI I PRIMICI</t>
  </si>
  <si>
    <t>Rashodi poslovanja</t>
  </si>
  <si>
    <t>Materijalni rashodi</t>
  </si>
  <si>
    <t>Naknade troškova zaposlenima</t>
  </si>
  <si>
    <t>Službena putovanja</t>
  </si>
  <si>
    <t>Stručno usavršavanej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</si>
  <si>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</si>
  <si>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</si>
  <si>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</si>
  <si>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</si>
  <si>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</si>
  <si>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</si>
  <si>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</si>
  <si>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</si>
  <si>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</si>
  <si>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</si>
  <si>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</si>
  <si>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</si>
  <si>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</si>
  <si>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</si>
  <si>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</si>
  <si>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</si>
  <si>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</si>
  <si>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</si>
  <si>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</si>
  <si>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</si>
  <si>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</si>
  <si>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</si>
  <si>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</si>
  <si>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</si>
  <si>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</si>
  <si>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</si>
  <si>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</si>
  <si>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</si>
  <si>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</si>
  <si>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</si>
  <si>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ŽUPANIJSKA STRUČNA VIJEĆA</t>
  </si>
  <si>
    <t>Stručno usavršavanje zaposlenika</t>
  </si>
  <si>
    <t>Materijal i sirovine</t>
  </si>
  <si>
    <t>Tekući projekt T100003</t>
  </si>
  <si>
    <t>NATJECANJA</t>
  </si>
  <si>
    <t>Naknade za rad predstavničkih i izvršnih tijela, povjerenstva i slično</t>
  </si>
  <si>
    <t>Tekući projekt T100006</t>
  </si>
  <si>
    <t>OSTALE IZVANŠKOLSKE AKTIVNOSTI</t>
  </si>
  <si>
    <t>E-TEHNIČAR</t>
  </si>
  <si>
    <t>Tekući projekt T100031</t>
  </si>
  <si>
    <t>PRSTEN POTPORE III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</si>
  <si>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</si>
  <si>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</si>
  <si>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</si>
  <si>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</si>
  <si>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</si>
  <si>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</si>
  <si>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 xml:space="preserve">Materijalni rashodi </t>
  </si>
  <si>
    <t>Naknade za prijevoz, za rad na terenu i odvojeni život</t>
  </si>
  <si>
    <t>Tekući projekt T100047</t>
  </si>
  <si>
    <t>PRSTEN POTPORE IV</t>
  </si>
  <si>
    <t>PRSTEN POTPORE VII</t>
  </si>
  <si>
    <t>Naknade građanima i kućanstvima na temelju osiguranja i druge naknade</t>
  </si>
  <si>
    <t>Ostale naknade građanima i kućanstvima iz proračuna</t>
  </si>
  <si>
    <t>KAPITALNO ULAGANJE U OSNOVNO ŠKOLSTVO</t>
  </si>
  <si>
    <t>Rashodi za nabavu nefinancijske imovine</t>
  </si>
  <si>
    <t>Rashodi za nabavu proizvedene dugotrajne imovine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</si>
  <si>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</si>
  <si>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</si>
  <si>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</si>
  <si>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</si>
  <si>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</si>
  <si>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</si>
  <si>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Sitan inventar i auto gume</t>
  </si>
  <si>
    <t>Postrojenja i oprema</t>
  </si>
  <si>
    <t>Uredska oprema i namještaj</t>
  </si>
  <si>
    <t>Oprema za održavanje i zaštitu</t>
  </si>
  <si>
    <t>Glazbeni instrumenti i oprema</t>
  </si>
  <si>
    <t>Uređaji, strojevi i oprema za ostale namjene</t>
  </si>
  <si>
    <t>PROGRAM 1003</t>
  </si>
  <si>
    <t>TEKUĆE I INVESTICIJSKO ODRŽAVANJE U ŠKOLSTVU</t>
  </si>
  <si>
    <t xml:space="preserve">TEKUĆE I INVESTICIJSKO ODRŽAVANJE U ŠKOLSTVU-Adaptacija sanitarnih čvorova </t>
  </si>
  <si>
    <t>PROGRAMI OSNOVNIH ŠKOLA IZVAN ŽUPANIJSKOG PRORAČUNA</t>
  </si>
  <si>
    <t>Izvor financiranja 3.3.</t>
  </si>
  <si>
    <t>VLASTITI PRIHODI - OŠ</t>
  </si>
  <si>
    <t xml:space="preserve">Komunalne usluge </t>
  </si>
  <si>
    <t>Zatezne kamate</t>
  </si>
  <si>
    <t>Rashodi za nefinancijsku imovinu</t>
  </si>
  <si>
    <t>Uređaji,strojevi i oprema za ostale namjene</t>
  </si>
  <si>
    <t>Izvor financiranja 3.7.</t>
  </si>
  <si>
    <t>VLASTITI PRIHODI - PRENESENI VIŠAK PRIHODA - OŠ</t>
  </si>
  <si>
    <t>Službena,radna i zaštitna odjeća i obuća</t>
  </si>
  <si>
    <t>Troškovi sudskih postupaka</t>
  </si>
  <si>
    <t>Izvor financiranja 4.L.</t>
  </si>
  <si>
    <t>PRIHODI ZA POSEBNE NAMJENE - OŠ</t>
  </si>
  <si>
    <t>Izvor financiranja 4.F.</t>
  </si>
  <si>
    <t>PRIHODI ZA POSEBNE NAMJENE - VIŠAK PRIHODA OŠ</t>
  </si>
  <si>
    <t>Izvor financiranja 5.K.</t>
  </si>
  <si>
    <t>POMOĆI - OŠ</t>
  </si>
  <si>
    <t>Ostali rashodi</t>
  </si>
  <si>
    <t>Tekuće donacije</t>
  </si>
  <si>
    <t>Tekuće donacije u naravi</t>
  </si>
  <si>
    <t>Izvor financiranja 6.3.</t>
  </si>
  <si>
    <t>DONACIJE - OŠ</t>
  </si>
  <si>
    <t>ADMINISTARTIVNO, TEHNIČKO I STRUČNO OSOBLJE</t>
  </si>
  <si>
    <t>Doprinos za obvezno osiguranje u slučaju nezaposlenosti</t>
  </si>
  <si>
    <t>Financijski  rashodi</t>
  </si>
  <si>
    <t>Ostale naknade građanima i kućanstvima iz proračuna-udžbenici</t>
  </si>
  <si>
    <t>POMOĆI - VIŠAK PRIHODA - OŠ</t>
  </si>
  <si>
    <t>ŠKOLSKA KUHINJA</t>
  </si>
  <si>
    <t>Sportska i glazbena oprema</t>
  </si>
  <si>
    <t>PRODUŽENI BORAVAK</t>
  </si>
  <si>
    <t>Tekući projekt T100009</t>
  </si>
  <si>
    <t>OSTALE IZVANUČIONIČKE AKTIVNOSTI</t>
  </si>
  <si>
    <t>Tekući projekt T100012</t>
  </si>
  <si>
    <t>Instrumenti, uređaji i strojevi</t>
  </si>
  <si>
    <t>Knjige, umjetnička djela i ostale izložbene vrijednosti</t>
  </si>
  <si>
    <t>Knjige</t>
  </si>
  <si>
    <t>Komunikacijska oprema</t>
  </si>
  <si>
    <t>Tekući projekt T100014</t>
  </si>
  <si>
    <t>TEKUĆE I INVESTICIJSKO ODRŽAVANJE</t>
  </si>
  <si>
    <t>Tekući projekt T100019</t>
  </si>
  <si>
    <t>PRIJEVOZ UČENIKA S TEŠKOĆAMA</t>
  </si>
  <si>
    <t>Naknade građanima i kućanstvima u novcu</t>
  </si>
  <si>
    <t>Tekući projekt T100020</t>
  </si>
  <si>
    <t>NABAVA UDŽBENIKA ZA UČENIKE</t>
  </si>
  <si>
    <t>Naknade građanima i kućanstvima u naravi</t>
  </si>
  <si>
    <t>OPSKRBA BESPLATNIM ZALIHAMA MENS.HIGIJ.POTREPŠTINAMA</t>
  </si>
  <si>
    <t>REBALANS 1.</t>
  </si>
  <si>
    <t xml:space="preserve">Tekuće donacije </t>
  </si>
  <si>
    <t>POVEĆANJE/SMANJENJE</t>
  </si>
  <si>
    <t>INDEKS 4/3*100</t>
  </si>
  <si>
    <t>1.</t>
  </si>
  <si>
    <t>2.</t>
  </si>
  <si>
    <t>3.</t>
  </si>
  <si>
    <t>4.</t>
  </si>
  <si>
    <t>5.</t>
  </si>
  <si>
    <t>I. OPĆI DIO</t>
  </si>
  <si>
    <t>A) SAŽETAK RAČUNA PRIHODA I RASHODA</t>
  </si>
  <si>
    <t>Projekcija 
 2026.</t>
  </si>
  <si>
    <t>Projekcija 
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</si>
  <si>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</si>
  <si>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</si>
  <si>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</si>
  <si>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</si>
  <si>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</si>
  <si>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</si>
  <si>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</si>
  <si>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</si>
  <si>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</si>
  <si>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</si>
  <si>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</si>
  <si>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</si>
  <si>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</si>
  <si>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</si>
  <si>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</si>
  <si>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</si>
  <si>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</si>
  <si>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</si>
  <si>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</si>
  <si>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</si>
  <si>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</si>
  <si>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</si>
  <si>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</si>
  <si>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Izvor</t>
  </si>
  <si>
    <t>Naziv prihoda</t>
  </si>
  <si>
    <t>Plan za 2025.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</si>
  <si>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</si>
  <si>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</si>
  <si>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</si>
  <si>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</si>
  <si>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</si>
  <si>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</si>
  <si>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POMOĆI</t>
  </si>
  <si>
    <t>Prihodi od imovine</t>
  </si>
  <si>
    <t>Prihodi od financijske imovine</t>
  </si>
  <si>
    <t>Kamate na oročena sredstva i depozite po viđenju</t>
  </si>
  <si>
    <t>4.L.</t>
  </si>
  <si>
    <t>PRIHODI ZA POSEBNE NAMJENE</t>
  </si>
  <si>
    <t>Prihodi od upravnih i administrativnih pristojbi,pristojbi po posebnim propisima i naknada</t>
  </si>
  <si>
    <t>Prihodi po posebnim propisima</t>
  </si>
  <si>
    <t>Ostali nespomenuti prihodi</t>
  </si>
  <si>
    <t>6.3.</t>
  </si>
  <si>
    <t>DONACIJE</t>
  </si>
  <si>
    <t>Prihodi od prodaje proizvoda i robe te pruženih usluga i prihodi od donacija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</si>
  <si>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</si>
  <si>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</si>
  <si>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</si>
  <si>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</si>
  <si>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Kapitalne donacije</t>
  </si>
  <si>
    <t>3.3.</t>
  </si>
  <si>
    <t>VLASTITI PRIHODI</t>
  </si>
  <si>
    <t>Prihodi iz nadležnog proračuna i od HZZO-a temeljem ugovornih obveza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</si>
  <si>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</si>
  <si>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</si>
  <si>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</si>
  <si>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1.1.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</si>
  <si>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</si>
  <si>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</si>
  <si>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</si>
  <si>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</si>
  <si>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</si>
  <si>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</si>
  <si>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</si>
  <si>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</si>
  <si>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</si>
  <si>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PRIHODI ZA POSEBNE NAMJENE - VIŠAK PRIHODA-OŠ</t>
  </si>
  <si>
    <t>5.D.</t>
  </si>
  <si>
    <t>POMOĆI-VIŠAK PRIHODA-OŠ</t>
  </si>
  <si>
    <t>6.7.</t>
  </si>
  <si>
    <t>DONACIJE - PRENESENI VIŠAK PRIHODA - OŠ</t>
  </si>
  <si>
    <t>Naziv rashoda</t>
  </si>
  <si>
    <t>Plaće</t>
  </si>
  <si>
    <t>Naknade za prijevoz,rad na 
terenu i odvojeni život</t>
  </si>
  <si>
    <t>Uredski materijal</t>
  </si>
  <si>
    <t>Materijal za tekuće i inv.održavanje</t>
  </si>
  <si>
    <t>Službena odjeća i obuća</t>
  </si>
  <si>
    <t>Usluge tekućeg i inv.održavanja</t>
  </si>
  <si>
    <t>Usluge promidžbe i informiranja</t>
  </si>
  <si>
    <t>Naknade za rad predstavničkih i izvršnih tijela,povjerenstava i slično</t>
  </si>
  <si>
    <t xml:space="preserve">VLASTITI PRIHODI </t>
  </si>
  <si>
    <t>Naknade građanima i kućanstvimana temelju osiguranja i druge naknade</t>
  </si>
  <si>
    <t>Naknade građanima i kućanstvima iz EU sredstava</t>
  </si>
  <si>
    <t>Kazne, penali i naknade štete</t>
  </si>
  <si>
    <t>Naknade šteta pravnim i fizičkim osobama</t>
  </si>
  <si>
    <t>Građevinski objekti</t>
  </si>
  <si>
    <t>Poslovni objekt</t>
  </si>
  <si>
    <t>Knjige,umjetnička djela i ostale izložbene vrijednosti</t>
  </si>
  <si>
    <t xml:space="preserve">Knjige </t>
  </si>
  <si>
    <t>Rashodi za dodatna ulaganja na nefinancijskoj imovini</t>
  </si>
  <si>
    <t>Dodatna ulaganja na građevinskim objektima</t>
  </si>
  <si>
    <t>INDEKS</t>
  </si>
  <si>
    <t>INDEKS 3/2*100</t>
  </si>
  <si>
    <t>PRIHODI I RASHODI PREMA IZVORIMA FINANCIRANJA</t>
  </si>
  <si>
    <t>BROJČANA OZNAKA I NAZIV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</si>
  <si>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</si>
  <si>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</si>
  <si>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</si>
  <si>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</si>
  <si>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</si>
  <si>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</si>
  <si>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</si>
  <si>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 xml:space="preserve"> Preneseni višak općih prihoda i pr.-izvorna</t>
  </si>
  <si>
    <t>PRENESENI VIŠAK</t>
  </si>
  <si>
    <t>6.3. Donacije</t>
  </si>
  <si>
    <t>RASHODI</t>
  </si>
  <si>
    <t>6.7.Preneseni višak donacije</t>
  </si>
  <si>
    <t>3.3. Vlastiti prihodi</t>
  </si>
  <si>
    <t>3.7.Preneseni višak vlastitih prihoda</t>
  </si>
  <si>
    <t>POSEBNE NEMJENE</t>
  </si>
  <si>
    <t>4.L.Prihodi za posebne namjene</t>
  </si>
  <si>
    <t>4.F.Preneseni višak prihoda za posebne namjene</t>
  </si>
  <si>
    <t>PRENESENI MANJAK</t>
  </si>
  <si>
    <t>5.K.Pomoći-Ministarstvo i JLS</t>
  </si>
  <si>
    <t>5.K. Pomoći - JLS</t>
  </si>
  <si>
    <t>5..Preneseni višak prihoda pomoći - JLS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</si>
  <si>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</si>
  <si>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</si>
  <si>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</si>
  <si>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</si>
  <si>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UKUPNI RASHODI</t>
  </si>
  <si>
    <t>PRENESENI VIŠAK PRIHODA</t>
  </si>
  <si>
    <t>RASHODI PREMA FUNKCIJSKOJ KLASIFIKACIJI</t>
  </si>
  <si>
    <t>Izvršenje 2021. (KN)</t>
  </si>
  <si>
    <t>Plan 
za 2025.</t>
  </si>
  <si>
    <t>04 Ekonomski poslovi</t>
  </si>
  <si>
    <t>042 Poljoprivreda, šumarstvo, ribarstvo i lov</t>
  </si>
  <si>
    <t>0421 Poljoprivreda</t>
  </si>
  <si>
    <t>07 Zdravstvo</t>
  </si>
  <si>
    <t xml:space="preserve">076 Poslovi i usluge zdravstva </t>
  </si>
  <si>
    <t>0760 Poslovi i usluge zdravstva</t>
  </si>
  <si>
    <t>09 Obrazovanje</t>
  </si>
  <si>
    <t>091 Predškolsko i osnovno obrazovanje</t>
  </si>
  <si>
    <t>0912 Osnovno obrazovanje</t>
  </si>
  <si>
    <t>095 Obrazovanje koje se ne može definirati</t>
  </si>
  <si>
    <t>0950 Obrazovanje koje se ne može definirati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</si>
  <si>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</si>
  <si>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</si>
  <si>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</si>
  <si>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</si>
  <si>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</si>
  <si>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</si>
  <si>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REBALANS 1</t>
  </si>
  <si>
    <t>Izvor financiranja 1.1.  0912</t>
  </si>
  <si>
    <t>Tekući projekt T100002   0970</t>
  </si>
  <si>
    <t>Tekući projekt T100003   0980</t>
  </si>
  <si>
    <t>Tekući projekt T100006   0980</t>
  </si>
  <si>
    <t>Tekući projekt T100041   0980</t>
  </si>
  <si>
    <t>Tekući projekt T100058   0980</t>
  </si>
  <si>
    <t>Aktivnost A100001   0960</t>
  </si>
  <si>
    <t xml:space="preserve">Aktivnost A100001  </t>
  </si>
  <si>
    <t>Izvor financiranja 5.K.   0980</t>
  </si>
  <si>
    <t>Izvor financiranja 5.K.  0980</t>
  </si>
  <si>
    <t>Izvor financiranja 6.3.   0980</t>
  </si>
  <si>
    <t>Izvor financiranja 4.L.    0980</t>
  </si>
  <si>
    <t>Izvor financiranja 3.3.   0960</t>
  </si>
  <si>
    <t>Izvor financiranja 3.7.   0960</t>
  </si>
  <si>
    <t>Izvor financiranja 5.K.   0960</t>
  </si>
  <si>
    <t>Izvor financiranja 4.L.   0912</t>
  </si>
  <si>
    <t>Izvor financiranja 4.F.  0980</t>
  </si>
  <si>
    <t>Izvor financiranja 5.K.  0912</t>
  </si>
  <si>
    <t>Izvor financiranja 3.3.   0912</t>
  </si>
  <si>
    <t>Izvor financiranja 3.7.   0912</t>
  </si>
  <si>
    <t>Izvor financiranja 5.K.   0912</t>
  </si>
  <si>
    <t>GLAVNI PROGRAM P15</t>
  </si>
  <si>
    <t>MINIMALNI STANDARD U OSNOVNOM ŠKOLSTVU</t>
  </si>
  <si>
    <t>GLAVNI PROGRAM P17</t>
  </si>
  <si>
    <t xml:space="preserve">POTREBE IZNAD MINIMALNOG STANDARDA </t>
  </si>
  <si>
    <t>GLAVNI PROGRAM P51</t>
  </si>
  <si>
    <t>Kapitalni projekt  K100142</t>
  </si>
  <si>
    <t>OŠ K. Š. ĐALSKI - PROJEKTIRANJE, DOGRADNJA ŠKOLE I DVORANE</t>
  </si>
  <si>
    <t>Kapitalni projekt  K100151</t>
  </si>
  <si>
    <t>PŠ NESPEŠ - PROJEKTIRANJE I DOGRADNJA</t>
  </si>
  <si>
    <t>GLAVNI PROGRAM P63</t>
  </si>
  <si>
    <t>Tekući projekt T100016</t>
  </si>
  <si>
    <t>KNJIGE ZA ŠKOLSKU KNJIŽNICU</t>
  </si>
  <si>
    <t>MEĐUNARODNA SURADNJA</t>
  </si>
  <si>
    <t>Tekući projekt T100027</t>
  </si>
  <si>
    <t>Izvor financiranja 5.P.</t>
  </si>
  <si>
    <t>MZOM  - EUROPSKI SOCIJALNI FOND PLUS (ESF+)</t>
  </si>
  <si>
    <t>Tekući projekt T100060</t>
  </si>
  <si>
    <t>POMOĆNICI U NASTAVI-ZAGREBAČKA ŽUPANIJA</t>
  </si>
  <si>
    <t>GLAVNI PROGRAM P52</t>
  </si>
  <si>
    <t>PROJEKTI I PROGRAMI EU</t>
  </si>
  <si>
    <t>POTICANJE KORIŠTENJA SREDSTAVA IZ FONDOVA EU</t>
  </si>
  <si>
    <t>Tekući projekt T100011   0421</t>
  </si>
  <si>
    <t>NOVA ŠKOLSKA SHEMA VOĆA I POVRĆA TE MLIJEKA I MLIJEČNIH PROIZVODA</t>
  </si>
  <si>
    <t>Izvor financiranja 5.Đ.</t>
  </si>
  <si>
    <t>MINISTARSTVO POLJOPRIVREDE</t>
  </si>
  <si>
    <t>Naknade građanim i kućanstvima iz EU sredstava</t>
  </si>
  <si>
    <t>,</t>
  </si>
  <si>
    <t>REBALANS 1. FINANCIJSKOG PLANA OŠ KSAVERA ŠANDORA ĐALSKOG, DONJA ZELINA
ZA 2025. GODINU</t>
  </si>
  <si>
    <t>KLASA:400-02/25-01/01</t>
  </si>
  <si>
    <t>UR.BROJ: 238-30-32-01-25-1</t>
  </si>
  <si>
    <t xml:space="preserve">Izradila: Kristina Posavec Guštović, voditeljica računovodstva </t>
  </si>
  <si>
    <t>Odgovorna osoba: ravnatelj Matej Škaro, univ.mag.educ.philol.angl.univ.mag.ling.</t>
  </si>
  <si>
    <t>Predsjednik školskog odbora: Ivana Martinjak, dipl. uč.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</si>
</sst>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n"/>
    <numFmt numFmtId="165" formatCode="[$-1041A]#,##0.00;\-#,##0.00"/>
  </numFmts>
  <fonts count="5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indexed="8"/>
      <name val="Arial"/>
      <family val="2"/>
    </font>
    <font>
      <i/>
      <sz val="10"/>
      <name val="Arial"/>
      <family val="2"/>
      <charset val="238"/>
    </font>
    <font>
      <sz val="8"/>
      <color indexed="8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EE75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91">
    <xf numFmtId="0" fontId="0" fillId="0" borderId="0" xfId="0"/>
    <xf numFmtId="0" fontId="5" fillId="0" borderId="0" xfId="0" applyFont="1"/>
    <xf numFmtId="4" fontId="2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1" fillId="0" borderId="0" xfId="0" applyFont="1"/>
    <xf numFmtId="4" fontId="9" fillId="7" borderId="3" xfId="0" applyNumberFormat="1" applyFont="1" applyFill="1" applyBorder="1" applyAlignment="1">
      <alignment horizontal="right"/>
    </xf>
    <xf numFmtId="0" fontId="6" fillId="6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3" fontId="2" fillId="10" borderId="4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4" fillId="10" borderId="1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vertical="center"/>
    </xf>
    <xf numFmtId="3" fontId="2" fillId="0" borderId="4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4" fillId="2" borderId="1" xfId="0" quotePrefix="1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 wrapText="1"/>
    </xf>
    <xf numFmtId="3" fontId="4" fillId="10" borderId="1" xfId="0" quotePrefix="1" applyNumberFormat="1" applyFont="1" applyFill="1" applyBorder="1" applyAlignment="1">
      <alignment horizontal="right"/>
    </xf>
    <xf numFmtId="3" fontId="4" fillId="10" borderId="4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left"/>
    </xf>
    <xf numFmtId="0" fontId="4" fillId="7" borderId="4" xfId="0" applyFont="1" applyFill="1" applyBorder="1" applyAlignment="1">
      <alignment horizontal="center" vertical="center" wrapText="1"/>
    </xf>
    <xf numFmtId="3" fontId="2" fillId="10" borderId="1" xfId="0" quotePrefix="1" applyNumberFormat="1" applyFont="1" applyFill="1" applyBorder="1" applyAlignment="1">
      <alignment horizontal="right"/>
    </xf>
    <xf numFmtId="3" fontId="2" fillId="10" borderId="4" xfId="0" quotePrefix="1" applyNumberFormat="1" applyFont="1" applyFill="1" applyBorder="1" applyAlignment="1">
      <alignment horizontal="right"/>
    </xf>
    <xf numFmtId="0" fontId="0" fillId="0" borderId="4" xfId="0" applyBorder="1"/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left" vertical="center" wrapText="1"/>
    </xf>
    <xf numFmtId="0" fontId="30" fillId="10" borderId="4" xfId="0" applyFont="1" applyFill="1" applyBorder="1" applyAlignment="1">
      <alignment horizontal="left" vertical="center" wrapText="1"/>
    </xf>
    <xf numFmtId="164" fontId="30" fillId="10" borderId="3" xfId="0" applyNumberFormat="1" applyFont="1" applyFill="1" applyBorder="1" applyAlignment="1">
      <alignment horizontal="right" wrapText="1"/>
    </xf>
    <xf numFmtId="0" fontId="29" fillId="7" borderId="4" xfId="0" applyFont="1" applyFill="1" applyBorder="1" applyAlignment="1">
      <alignment horizontal="left" vertical="center" wrapText="1"/>
    </xf>
    <xf numFmtId="164" fontId="29" fillId="7" borderId="3" xfId="0" applyNumberFormat="1" applyFont="1" applyFill="1" applyBorder="1" applyAlignment="1">
      <alignment horizontal="right" wrapText="1"/>
    </xf>
    <xf numFmtId="0" fontId="31" fillId="7" borderId="4" xfId="0" applyFont="1" applyFill="1" applyBorder="1" applyAlignment="1">
      <alignment horizontal="left" vertical="center" wrapText="1"/>
    </xf>
    <xf numFmtId="164" fontId="27" fillId="7" borderId="4" xfId="0" applyNumberFormat="1" applyFont="1" applyFill="1" applyBorder="1" applyAlignment="1">
      <alignment horizontal="right" wrapText="1"/>
    </xf>
    <xf numFmtId="4" fontId="0" fillId="0" borderId="0" xfId="0" applyNumberFormat="1"/>
    <xf numFmtId="0" fontId="29" fillId="6" borderId="4" xfId="0" applyFont="1" applyFill="1" applyBorder="1" applyAlignment="1">
      <alignment horizontal="left" vertical="center" wrapText="1"/>
    </xf>
    <xf numFmtId="0" fontId="31" fillId="6" borderId="4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left" vertical="center" wrapText="1"/>
    </xf>
    <xf numFmtId="164" fontId="30" fillId="6" borderId="3" xfId="0" applyNumberFormat="1" applyFont="1" applyFill="1" applyBorder="1" applyAlignment="1">
      <alignment horizontal="right" wrapText="1"/>
    </xf>
    <xf numFmtId="164" fontId="31" fillId="7" borderId="3" xfId="0" applyNumberFormat="1" applyFont="1" applyFill="1" applyBorder="1" applyAlignment="1">
      <alignment horizontal="right" wrapText="1"/>
    </xf>
    <xf numFmtId="0" fontId="29" fillId="7" borderId="4" xfId="0" quotePrefix="1" applyFont="1" applyFill="1" applyBorder="1" applyAlignment="1">
      <alignment horizontal="left" vertical="center"/>
    </xf>
    <xf numFmtId="0" fontId="30" fillId="7" borderId="4" xfId="0" quotePrefix="1" applyFont="1" applyFill="1" applyBorder="1" applyAlignment="1">
      <alignment horizontal="left" vertical="center"/>
    </xf>
    <xf numFmtId="164" fontId="29" fillId="7" borderId="3" xfId="0" quotePrefix="1" applyNumberFormat="1" applyFont="1" applyFill="1" applyBorder="1" applyAlignment="1">
      <alignment horizontal="right" wrapText="1"/>
    </xf>
    <xf numFmtId="0" fontId="31" fillId="7" borderId="4" xfId="0" quotePrefix="1" applyFont="1" applyFill="1" applyBorder="1" applyAlignment="1">
      <alignment horizontal="left" vertical="center"/>
    </xf>
    <xf numFmtId="0" fontId="32" fillId="7" borderId="4" xfId="0" quotePrefix="1" applyFont="1" applyFill="1" applyBorder="1" applyAlignment="1">
      <alignment horizontal="left" vertical="center"/>
    </xf>
    <xf numFmtId="164" fontId="31" fillId="7" borderId="3" xfId="0" quotePrefix="1" applyNumberFormat="1" applyFont="1" applyFill="1" applyBorder="1" applyAlignment="1">
      <alignment horizontal="right" wrapText="1"/>
    </xf>
    <xf numFmtId="0" fontId="29" fillId="7" borderId="4" xfId="0" quotePrefix="1" applyFont="1" applyFill="1" applyBorder="1" applyAlignment="1">
      <alignment horizontal="left" vertical="center" wrapText="1"/>
    </xf>
    <xf numFmtId="0" fontId="29" fillId="7" borderId="4" xfId="0" applyFont="1" applyFill="1" applyBorder="1" applyAlignment="1">
      <alignment horizontal="left" vertical="center"/>
    </xf>
    <xf numFmtId="0" fontId="31" fillId="7" borderId="4" xfId="0" applyFont="1" applyFill="1" applyBorder="1" applyAlignment="1">
      <alignment horizontal="left" vertical="center"/>
    </xf>
    <xf numFmtId="0" fontId="31" fillId="7" borderId="4" xfId="0" applyFont="1" applyFill="1" applyBorder="1" applyAlignment="1">
      <alignment vertical="center" wrapText="1"/>
    </xf>
    <xf numFmtId="0" fontId="31" fillId="6" borderId="4" xfId="0" quotePrefix="1" applyFont="1" applyFill="1" applyBorder="1" applyAlignment="1">
      <alignment horizontal="left" vertical="center"/>
    </xf>
    <xf numFmtId="0" fontId="30" fillId="6" borderId="4" xfId="0" quotePrefix="1" applyFont="1" applyFill="1" applyBorder="1" applyAlignment="1">
      <alignment horizontal="left" vertical="center"/>
    </xf>
    <xf numFmtId="164" fontId="30" fillId="6" borderId="3" xfId="0" quotePrefix="1" applyNumberFormat="1" applyFont="1" applyFill="1" applyBorder="1" applyAlignment="1">
      <alignment horizontal="right" wrapText="1"/>
    </xf>
    <xf numFmtId="4" fontId="30" fillId="6" borderId="3" xfId="0" applyNumberFormat="1" applyFont="1" applyFill="1" applyBorder="1" applyAlignment="1">
      <alignment horizontal="right" vertical="center" wrapText="1"/>
    </xf>
    <xf numFmtId="0" fontId="29" fillId="11" borderId="4" xfId="0" applyFont="1" applyFill="1" applyBorder="1"/>
    <xf numFmtId="0" fontId="30" fillId="11" borderId="4" xfId="0" applyFont="1" applyFill="1" applyBorder="1" applyAlignment="1">
      <alignment vertical="center" wrapText="1"/>
    </xf>
    <xf numFmtId="4" fontId="29" fillId="11" borderId="4" xfId="0" applyNumberFormat="1" applyFont="1" applyFill="1" applyBorder="1" applyAlignment="1">
      <alignment horizontal="right" wrapText="1"/>
    </xf>
    <xf numFmtId="0" fontId="33" fillId="0" borderId="0" xfId="0" applyFont="1"/>
    <xf numFmtId="0" fontId="9" fillId="0" borderId="0" xfId="0" applyFont="1" applyAlignment="1">
      <alignment horizontal="center" vertical="center" wrapText="1"/>
    </xf>
    <xf numFmtId="0" fontId="30" fillId="7" borderId="4" xfId="0" applyFont="1" applyFill="1" applyBorder="1" applyAlignment="1">
      <alignment horizontal="left" vertical="center" wrapText="1"/>
    </xf>
    <xf numFmtId="4" fontId="30" fillId="7" borderId="3" xfId="0" applyNumberFormat="1" applyFont="1" applyFill="1" applyBorder="1" applyAlignment="1">
      <alignment horizontal="right" wrapText="1"/>
    </xf>
    <xf numFmtId="4" fontId="29" fillId="7" borderId="3" xfId="0" applyNumberFormat="1" applyFont="1" applyFill="1" applyBorder="1" applyAlignment="1">
      <alignment horizontal="right" wrapText="1"/>
    </xf>
    <xf numFmtId="4" fontId="27" fillId="7" borderId="3" xfId="0" applyNumberFormat="1" applyFont="1" applyFill="1" applyBorder="1" applyAlignment="1">
      <alignment horizontal="right"/>
    </xf>
    <xf numFmtId="4" fontId="27" fillId="7" borderId="4" xfId="0" applyNumberFormat="1" applyFont="1" applyFill="1" applyBorder="1" applyAlignment="1">
      <alignment horizontal="right"/>
    </xf>
    <xf numFmtId="164" fontId="0" fillId="0" borderId="0" xfId="0" applyNumberFormat="1"/>
    <xf numFmtId="4" fontId="30" fillId="7" borderId="3" xfId="0" quotePrefix="1" applyNumberFormat="1" applyFont="1" applyFill="1" applyBorder="1" applyAlignment="1">
      <alignment horizontal="right" wrapText="1"/>
    </xf>
    <xf numFmtId="4" fontId="29" fillId="7" borderId="3" xfId="0" quotePrefix="1" applyNumberFormat="1" applyFont="1" applyFill="1" applyBorder="1" applyAlignment="1">
      <alignment horizontal="right" wrapText="1"/>
    </xf>
    <xf numFmtId="0" fontId="31" fillId="7" borderId="4" xfId="0" quotePrefix="1" applyFont="1" applyFill="1" applyBorder="1" applyAlignment="1">
      <alignment horizontal="left"/>
    </xf>
    <xf numFmtId="0" fontId="31" fillId="7" borderId="4" xfId="0" quotePrefix="1" applyFont="1" applyFill="1" applyBorder="1" applyAlignment="1">
      <alignment horizontal="left" wrapText="1"/>
    </xf>
    <xf numFmtId="0" fontId="31" fillId="7" borderId="4" xfId="0" quotePrefix="1" applyFont="1" applyFill="1" applyBorder="1" applyAlignment="1">
      <alignment horizontal="left" vertical="center" wrapText="1"/>
    </xf>
    <xf numFmtId="4" fontId="31" fillId="7" borderId="3" xfId="0" quotePrefix="1" applyNumberFormat="1" applyFont="1" applyFill="1" applyBorder="1" applyAlignment="1">
      <alignment horizontal="right" wrapText="1"/>
    </xf>
    <xf numFmtId="4" fontId="33" fillId="0" borderId="4" xfId="0" applyNumberFormat="1" applyFont="1" applyBorder="1" applyAlignment="1">
      <alignment horizontal="right"/>
    </xf>
    <xf numFmtId="0" fontId="30" fillId="7" borderId="4" xfId="0" quotePrefix="1" applyFont="1" applyFill="1" applyBorder="1" applyAlignment="1">
      <alignment horizontal="left" vertical="center" wrapText="1"/>
    </xf>
    <xf numFmtId="0" fontId="30" fillId="7" borderId="4" xfId="0" quotePrefix="1" applyFont="1" applyFill="1" applyBorder="1" applyAlignment="1">
      <alignment horizontal="left"/>
    </xf>
    <xf numFmtId="0" fontId="29" fillId="7" borderId="4" xfId="0" quotePrefix="1" applyFont="1" applyFill="1" applyBorder="1" applyAlignment="1">
      <alignment horizontal="left"/>
    </xf>
    <xf numFmtId="0" fontId="2" fillId="7" borderId="3" xfId="0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29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4" fontId="34" fillId="0" borderId="4" xfId="0" applyNumberFormat="1" applyFont="1" applyBorder="1" applyAlignment="1">
      <alignment horizontal="right" wrapText="1"/>
    </xf>
    <xf numFmtId="0" fontId="30" fillId="6" borderId="4" xfId="0" applyFont="1" applyFill="1" applyBorder="1" applyAlignment="1">
      <alignment vertical="center" wrapText="1"/>
    </xf>
    <xf numFmtId="4" fontId="30" fillId="6" borderId="3" xfId="0" applyNumberFormat="1" applyFont="1" applyFill="1" applyBorder="1" applyAlignment="1">
      <alignment horizontal="right" wrapText="1"/>
    </xf>
    <xf numFmtId="4" fontId="35" fillId="6" borderId="3" xfId="0" applyNumberFormat="1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left" vertical="center" wrapText="1"/>
    </xf>
    <xf numFmtId="164" fontId="29" fillId="9" borderId="3" xfId="0" applyNumberFormat="1" applyFont="1" applyFill="1" applyBorder="1" applyAlignment="1">
      <alignment horizontal="right" wrapText="1"/>
    </xf>
    <xf numFmtId="0" fontId="31" fillId="9" borderId="4" xfId="0" applyFont="1" applyFill="1" applyBorder="1" applyAlignment="1">
      <alignment horizontal="left" vertical="center" wrapText="1"/>
    </xf>
    <xf numFmtId="164" fontId="27" fillId="9" borderId="4" xfId="0" applyNumberFormat="1" applyFont="1" applyFill="1" applyBorder="1" applyAlignment="1">
      <alignment horizontal="right" wrapText="1"/>
    </xf>
    <xf numFmtId="4" fontId="9" fillId="7" borderId="4" xfId="0" applyNumberFormat="1" applyFont="1" applyFill="1" applyBorder="1" applyAlignment="1">
      <alignment horizontal="right"/>
    </xf>
    <xf numFmtId="4" fontId="30" fillId="7" borderId="4" xfId="0" applyNumberFormat="1" applyFont="1" applyFill="1" applyBorder="1" applyAlignment="1">
      <alignment horizontal="right" wrapText="1"/>
    </xf>
    <xf numFmtId="4" fontId="29" fillId="7" borderId="4" xfId="0" applyNumberFormat="1" applyFont="1" applyFill="1" applyBorder="1" applyAlignment="1">
      <alignment horizontal="right" wrapText="1"/>
    </xf>
    <xf numFmtId="164" fontId="30" fillId="6" borderId="4" xfId="0" quotePrefix="1" applyNumberFormat="1" applyFont="1" applyFill="1" applyBorder="1" applyAlignment="1">
      <alignment horizontal="right" wrapText="1"/>
    </xf>
    <xf numFmtId="164" fontId="30" fillId="6" borderId="4" xfId="0" applyNumberFormat="1" applyFont="1" applyFill="1" applyBorder="1" applyAlignment="1">
      <alignment horizontal="right" wrapText="1"/>
    </xf>
    <xf numFmtId="4" fontId="30" fillId="6" borderId="4" xfId="0" applyNumberFormat="1" applyFont="1" applyFill="1" applyBorder="1" applyAlignment="1">
      <alignment horizontal="right" vertical="center" wrapText="1"/>
    </xf>
    <xf numFmtId="4" fontId="30" fillId="7" borderId="4" xfId="0" quotePrefix="1" applyNumberFormat="1" applyFont="1" applyFill="1" applyBorder="1" applyAlignment="1">
      <alignment horizontal="right" wrapText="1"/>
    </xf>
    <xf numFmtId="4" fontId="29" fillId="7" borderId="4" xfId="0" quotePrefix="1" applyNumberFormat="1" applyFont="1" applyFill="1" applyBorder="1" applyAlignment="1">
      <alignment horizontal="right" wrapText="1"/>
    </xf>
    <xf numFmtId="4" fontId="31" fillId="7" borderId="4" xfId="0" quotePrefix="1" applyNumberFormat="1" applyFont="1" applyFill="1" applyBorder="1" applyAlignment="1">
      <alignment horizontal="right" wrapText="1"/>
    </xf>
    <xf numFmtId="4" fontId="30" fillId="6" borderId="4" xfId="0" applyNumberFormat="1" applyFont="1" applyFill="1" applyBorder="1" applyAlignment="1">
      <alignment horizontal="right" wrapText="1"/>
    </xf>
    <xf numFmtId="0" fontId="36" fillId="0" borderId="0" xfId="0" applyFont="1"/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/>
    <xf numFmtId="4" fontId="36" fillId="0" borderId="4" xfId="0" applyNumberFormat="1" applyFont="1" applyBorder="1"/>
    <xf numFmtId="0" fontId="37" fillId="7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0" xfId="0" applyFont="1"/>
    <xf numFmtId="0" fontId="36" fillId="0" borderId="4" xfId="0" applyFont="1" applyBorder="1" applyAlignment="1">
      <alignment horizont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29" fillId="10" borderId="4" xfId="0" applyFont="1" applyFill="1" applyBorder="1"/>
    <xf numFmtId="0" fontId="30" fillId="10" borderId="4" xfId="0" applyFont="1" applyFill="1" applyBorder="1" applyAlignment="1">
      <alignment vertical="center" wrapText="1"/>
    </xf>
    <xf numFmtId="4" fontId="29" fillId="10" borderId="4" xfId="0" applyNumberFormat="1" applyFont="1" applyFill="1" applyBorder="1" applyAlignment="1">
      <alignment horizontal="right" wrapText="1"/>
    </xf>
    <xf numFmtId="0" fontId="2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0" fillId="7" borderId="4" xfId="0" quotePrefix="1" applyFont="1" applyFill="1" applyBorder="1" applyAlignment="1">
      <alignment horizontal="left" vertical="center" wrapText="1" indent="1"/>
    </xf>
    <xf numFmtId="4" fontId="27" fillId="0" borderId="4" xfId="0" applyNumberFormat="1" applyFont="1" applyBorder="1" applyAlignment="1">
      <alignment horizontal="right" wrapText="1"/>
    </xf>
    <xf numFmtId="0" fontId="32" fillId="2" borderId="4" xfId="0" quotePrefix="1" applyFont="1" applyFill="1" applyBorder="1" applyAlignment="1">
      <alignment vertical="center" wrapText="1"/>
    </xf>
    <xf numFmtId="4" fontId="27" fillId="2" borderId="4" xfId="0" applyNumberFormat="1" applyFont="1" applyFill="1" applyBorder="1" applyAlignment="1">
      <alignment horizontal="right" wrapText="1"/>
    </xf>
    <xf numFmtId="0" fontId="31" fillId="7" borderId="4" xfId="0" quotePrefix="1" applyFont="1" applyFill="1" applyBorder="1" applyAlignment="1">
      <alignment horizontal="left" vertical="center" wrapText="1" indent="1"/>
    </xf>
    <xf numFmtId="0" fontId="32" fillId="7" borderId="4" xfId="0" quotePrefix="1" applyFont="1" applyFill="1" applyBorder="1" applyAlignment="1">
      <alignment vertical="center" wrapText="1"/>
    </xf>
    <xf numFmtId="0" fontId="31" fillId="7" borderId="4" xfId="0" applyFont="1" applyFill="1" applyBorder="1" applyAlignment="1">
      <alignment horizontal="left" vertical="center" wrapText="1" indent="1"/>
    </xf>
    <xf numFmtId="4" fontId="27" fillId="0" borderId="4" xfId="0" applyNumberFormat="1" applyFont="1" applyBorder="1" applyAlignment="1">
      <alignment horizontal="right"/>
    </xf>
    <xf numFmtId="0" fontId="40" fillId="7" borderId="4" xfId="0" applyFont="1" applyFill="1" applyBorder="1" applyAlignment="1">
      <alignment horizontal="left" vertical="center" wrapText="1" indent="1"/>
    </xf>
    <xf numFmtId="0" fontId="29" fillId="13" borderId="4" xfId="0" applyFont="1" applyFill="1" applyBorder="1" applyAlignment="1">
      <alignment horizontal="center" vertical="center" wrapText="1"/>
    </xf>
    <xf numFmtId="4" fontId="27" fillId="13" borderId="4" xfId="0" applyNumberFormat="1" applyFont="1" applyFill="1" applyBorder="1" applyAlignment="1">
      <alignment horizontal="right"/>
    </xf>
    <xf numFmtId="0" fontId="32" fillId="2" borderId="4" xfId="0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vertical="center" wrapText="1"/>
    </xf>
    <xf numFmtId="4" fontId="33" fillId="0" borderId="4" xfId="0" applyNumberFormat="1" applyFont="1" applyBorder="1"/>
    <xf numFmtId="0" fontId="32" fillId="2" borderId="4" xfId="0" applyFont="1" applyFill="1" applyBorder="1" applyAlignment="1">
      <alignment vertical="center" wrapText="1"/>
    </xf>
    <xf numFmtId="4" fontId="33" fillId="2" borderId="4" xfId="0" applyNumberFormat="1" applyFont="1" applyFill="1" applyBorder="1"/>
    <xf numFmtId="0" fontId="29" fillId="7" borderId="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4" fontId="33" fillId="0" borderId="4" xfId="0" applyNumberFormat="1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32" fillId="7" borderId="4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4" fontId="4" fillId="13" borderId="4" xfId="0" applyNumberFormat="1" applyFont="1" applyFill="1" applyBorder="1" applyAlignment="1">
      <alignment vertical="center" wrapText="1"/>
    </xf>
    <xf numFmtId="4" fontId="31" fillId="7" borderId="4" xfId="0" applyNumberFormat="1" applyFont="1" applyFill="1" applyBorder="1" applyAlignment="1">
      <alignment vertical="center" wrapText="1"/>
    </xf>
    <xf numFmtId="0" fontId="29" fillId="13" borderId="4" xfId="0" applyFont="1" applyFill="1" applyBorder="1" applyAlignment="1">
      <alignment vertical="center" wrapText="1"/>
    </xf>
    <xf numFmtId="4" fontId="2" fillId="13" borderId="4" xfId="0" applyNumberFormat="1" applyFont="1" applyFill="1" applyBorder="1" applyAlignment="1">
      <alignment horizontal="right"/>
    </xf>
    <xf numFmtId="0" fontId="1" fillId="13" borderId="4" xfId="0" applyFont="1" applyFill="1" applyBorder="1"/>
    <xf numFmtId="4" fontId="33" fillId="13" borderId="4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left" vertical="center" wrapText="1"/>
    </xf>
    <xf numFmtId="4" fontId="2" fillId="12" borderId="3" xfId="0" applyNumberFormat="1" applyFont="1" applyFill="1" applyBorder="1" applyAlignment="1">
      <alignment horizontal="right"/>
    </xf>
    <xf numFmtId="0" fontId="4" fillId="11" borderId="4" xfId="0" applyFont="1" applyFill="1" applyBorder="1" applyAlignment="1">
      <alignment horizontal="left" vertical="center" wrapText="1"/>
    </xf>
    <xf numFmtId="4" fontId="2" fillId="11" borderId="3" xfId="0" applyNumberFormat="1" applyFont="1" applyFill="1" applyBorder="1" applyAlignment="1">
      <alignment horizontal="right"/>
    </xf>
    <xf numFmtId="0" fontId="4" fillId="7" borderId="4" xfId="0" quotePrefix="1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7" fillId="8" borderId="4" xfId="0" applyFont="1" applyFill="1" applyBorder="1" applyAlignment="1">
      <alignment horizontal="center" vertical="center" wrapText="1"/>
    </xf>
    <xf numFmtId="4" fontId="41" fillId="8" borderId="4" xfId="0" applyNumberFormat="1" applyFont="1" applyFill="1" applyBorder="1" applyAlignment="1">
      <alignment horizontal="right" wrapText="1"/>
    </xf>
    <xf numFmtId="0" fontId="37" fillId="8" borderId="3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11" fillId="6" borderId="3" xfId="0" applyNumberFormat="1" applyFont="1" applyFill="1" applyBorder="1" applyAlignment="1">
      <alignment horizontal="right"/>
    </xf>
    <xf numFmtId="4" fontId="37" fillId="8" borderId="3" xfId="0" applyNumberFormat="1" applyFont="1" applyFill="1" applyBorder="1" applyAlignment="1">
      <alignment horizontal="right"/>
    </xf>
    <xf numFmtId="4" fontId="11" fillId="6" borderId="4" xfId="0" applyNumberFormat="1" applyFont="1" applyFill="1" applyBorder="1" applyAlignment="1">
      <alignment vertical="center" wrapText="1"/>
    </xf>
    <xf numFmtId="4" fontId="11" fillId="6" borderId="4" xfId="0" applyNumberFormat="1" applyFont="1" applyFill="1" applyBorder="1" applyAlignment="1">
      <alignment horizontal="right"/>
    </xf>
    <xf numFmtId="4" fontId="35" fillId="6" borderId="4" xfId="0" applyNumberFormat="1" applyFont="1" applyFill="1" applyBorder="1" applyAlignment="1">
      <alignment horizontal="right" wrapText="1"/>
    </xf>
    <xf numFmtId="0" fontId="42" fillId="5" borderId="4" xfId="1" applyFont="1" applyFill="1" applyBorder="1" applyAlignment="1">
      <alignment vertical="center" wrapText="1" readingOrder="1"/>
    </xf>
    <xf numFmtId="4" fontId="9" fillId="5" borderId="3" xfId="0" applyNumberFormat="1" applyFont="1" applyFill="1" applyBorder="1" applyAlignment="1">
      <alignment horizontal="right"/>
    </xf>
    <xf numFmtId="4" fontId="9" fillId="14" borderId="3" xfId="0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/>
    </xf>
    <xf numFmtId="4" fontId="27" fillId="0" borderId="3" xfId="0" applyNumberFormat="1" applyFont="1" applyFill="1" applyBorder="1" applyAlignment="1">
      <alignment horizontal="right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29" fillId="3" borderId="3" xfId="0" applyFont="1" applyFill="1" applyBorder="1" applyAlignment="1">
      <alignment horizontal="left" vertical="center" wrapText="1"/>
    </xf>
    <xf numFmtId="4" fontId="29" fillId="3" borderId="3" xfId="0" applyNumberFormat="1" applyFont="1" applyFill="1" applyBorder="1" applyAlignment="1">
      <alignment horizontal="right" wrapText="1"/>
    </xf>
    <xf numFmtId="0" fontId="31" fillId="0" borderId="0" xfId="0" applyFont="1"/>
    <xf numFmtId="4" fontId="29" fillId="14" borderId="3" xfId="0" applyNumberFormat="1" applyFont="1" applyFill="1" applyBorder="1" applyAlignment="1">
      <alignment horizontal="right" wrapText="1"/>
    </xf>
    <xf numFmtId="4" fontId="34" fillId="14" borderId="3" xfId="0" applyNumberFormat="1" applyFont="1" applyFill="1" applyBorder="1" applyAlignment="1">
      <alignment horizontal="right" wrapText="1"/>
    </xf>
    <xf numFmtId="0" fontId="34" fillId="0" borderId="0" xfId="0" applyFont="1"/>
    <xf numFmtId="4" fontId="9" fillId="6" borderId="3" xfId="0" applyNumberFormat="1" applyFont="1" applyFill="1" applyBorder="1" applyAlignment="1">
      <alignment horizontal="right"/>
    </xf>
    <xf numFmtId="0" fontId="27" fillId="7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9" fillId="6" borderId="4" xfId="0" applyNumberFormat="1" applyFont="1" applyFill="1" applyBorder="1" applyAlignment="1">
      <alignment horizontal="right"/>
    </xf>
    <xf numFmtId="4" fontId="27" fillId="0" borderId="4" xfId="0" applyNumberFormat="1" applyFont="1" applyFill="1" applyBorder="1" applyAlignment="1">
      <alignment horizontal="right"/>
    </xf>
    <xf numFmtId="4" fontId="9" fillId="9" borderId="3" xfId="0" applyNumberFormat="1" applyFont="1" applyFill="1" applyBorder="1" applyAlignment="1">
      <alignment horizontal="right"/>
    </xf>
    <xf numFmtId="0" fontId="27" fillId="9" borderId="3" xfId="0" applyFont="1" applyFill="1" applyBorder="1" applyAlignment="1">
      <alignment horizontal="left" vertical="center" wrapText="1"/>
    </xf>
    <xf numFmtId="4" fontId="27" fillId="9" borderId="3" xfId="0" applyNumberFormat="1" applyFont="1" applyFill="1" applyBorder="1" applyAlignment="1">
      <alignment horizontal="right"/>
    </xf>
    <xf numFmtId="4" fontId="34" fillId="6" borderId="3" xfId="0" applyNumberFormat="1" applyFont="1" applyFill="1" applyBorder="1" applyAlignment="1">
      <alignment horizontal="right"/>
    </xf>
    <xf numFmtId="4" fontId="27" fillId="5" borderId="3" xfId="0" applyNumberFormat="1" applyFont="1" applyFill="1" applyBorder="1" applyAlignment="1">
      <alignment horizontal="right"/>
    </xf>
    <xf numFmtId="4" fontId="27" fillId="6" borderId="3" xfId="0" applyNumberFormat="1" applyFont="1" applyFill="1" applyBorder="1" applyAlignment="1">
      <alignment horizontal="right"/>
    </xf>
    <xf numFmtId="0" fontId="9" fillId="0" borderId="4" xfId="2" applyFont="1" applyBorder="1" applyAlignment="1">
      <alignment wrapText="1"/>
    </xf>
    <xf numFmtId="4" fontId="42" fillId="0" borderId="4" xfId="1" applyNumberFormat="1" applyFont="1" applyBorder="1" applyAlignment="1">
      <alignment horizontal="right" vertical="center" wrapText="1" readingOrder="1"/>
    </xf>
    <xf numFmtId="0" fontId="27" fillId="0" borderId="4" xfId="2" applyFont="1" applyBorder="1" applyAlignment="1">
      <alignment wrapText="1"/>
    </xf>
    <xf numFmtId="4" fontId="44" fillId="0" borderId="4" xfId="1" applyNumberFormat="1" applyFont="1" applyBorder="1" applyAlignment="1">
      <alignment horizontal="right" vertical="center" wrapText="1" readingOrder="1"/>
    </xf>
    <xf numFmtId="4" fontId="34" fillId="0" borderId="4" xfId="0" applyNumberFormat="1" applyFont="1" applyBorder="1"/>
    <xf numFmtId="0" fontId="27" fillId="0" borderId="3" xfId="2" applyFont="1" applyBorder="1" applyAlignment="1">
      <alignment wrapText="1"/>
    </xf>
    <xf numFmtId="0" fontId="9" fillId="0" borderId="4" xfId="2" applyNumberFormat="1" applyFont="1" applyFill="1" applyBorder="1" applyAlignment="1" applyProtection="1">
      <alignment wrapText="1"/>
    </xf>
    <xf numFmtId="0" fontId="27" fillId="0" borderId="4" xfId="2" applyNumberFormat="1" applyFont="1" applyFill="1" applyBorder="1" applyAlignment="1" applyProtection="1">
      <alignment wrapText="1"/>
    </xf>
    <xf numFmtId="4" fontId="27" fillId="0" borderId="4" xfId="0" applyNumberFormat="1" applyFont="1" applyFill="1" applyBorder="1" applyAlignment="1"/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9" fillId="0" borderId="4" xfId="0" applyNumberFormat="1" applyFont="1" applyFill="1" applyBorder="1" applyAlignment="1" applyProtection="1">
      <alignment wrapText="1"/>
    </xf>
    <xf numFmtId="0" fontId="33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2" fontId="29" fillId="0" borderId="3" xfId="0" applyNumberFormat="1" applyFont="1" applyFill="1" applyBorder="1" applyAlignment="1">
      <alignment horizontal="right" wrapText="1"/>
    </xf>
    <xf numFmtId="165" fontId="42" fillId="15" borderId="4" xfId="1" applyNumberFormat="1" applyFont="1" applyFill="1" applyBorder="1" applyAlignment="1">
      <alignment horizontal="right" vertical="center" wrapText="1" readingOrder="1"/>
    </xf>
    <xf numFmtId="165" fontId="42" fillId="0" borderId="4" xfId="1" applyNumberFormat="1" applyFont="1" applyFill="1" applyBorder="1" applyAlignment="1">
      <alignment horizontal="right" vertical="center" wrapText="1" readingOrder="1"/>
    </xf>
    <xf numFmtId="165" fontId="44" fillId="0" borderId="4" xfId="1" applyNumberFormat="1" applyFont="1" applyFill="1" applyBorder="1" applyAlignment="1">
      <alignment horizontal="right" vertical="center" wrapText="1" readingOrder="1"/>
    </xf>
    <xf numFmtId="0" fontId="33" fillId="0" borderId="0" xfId="0" applyFont="1" applyFill="1"/>
    <xf numFmtId="0" fontId="45" fillId="16" borderId="4" xfId="1" applyNumberFormat="1" applyFont="1" applyFill="1" applyBorder="1" applyAlignment="1">
      <alignment vertical="center" wrapText="1" readingOrder="1"/>
    </xf>
    <xf numFmtId="165" fontId="42" fillId="6" borderId="4" xfId="1" applyNumberFormat="1" applyFont="1" applyFill="1" applyBorder="1" applyAlignment="1">
      <alignment horizontal="right" vertical="center" wrapText="1" readingOrder="1"/>
    </xf>
    <xf numFmtId="165" fontId="42" fillId="5" borderId="4" xfId="1" applyNumberFormat="1" applyFont="1" applyFill="1" applyBorder="1" applyAlignment="1">
      <alignment horizontal="right" vertical="center" wrapText="1" readingOrder="1"/>
    </xf>
    <xf numFmtId="0" fontId="9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0" fontId="27" fillId="7" borderId="1" xfId="0" applyFont="1" applyFill="1" applyBorder="1" applyAlignment="1">
      <alignment horizontal="left" vertical="center" wrapText="1" indent="1"/>
    </xf>
    <xf numFmtId="0" fontId="27" fillId="7" borderId="2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9" fillId="5" borderId="3" xfId="0" applyFont="1" applyFill="1" applyBorder="1" applyAlignment="1">
      <alignment horizontal="left" vertical="center" wrapText="1"/>
    </xf>
    <xf numFmtId="0" fontId="43" fillId="6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 indent="1"/>
    </xf>
    <xf numFmtId="0" fontId="9" fillId="7" borderId="2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horizontal="left" vertical="center" wrapText="1" indent="1"/>
    </xf>
    <xf numFmtId="0" fontId="9" fillId="14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43" fillId="9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7" fillId="0" borderId="3" xfId="0" applyFont="1" applyFill="1" applyBorder="1" applyAlignment="1" applyProtection="1">
      <alignment horizontal="center" vertical="center" wrapText="1"/>
      <protection hidden="1"/>
    </xf>
    <xf numFmtId="0" fontId="4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3" xfId="0" applyFont="1" applyFill="1" applyBorder="1" applyAlignment="1" applyProtection="1">
      <alignment horizontal="center" vertical="center" wrapText="1"/>
      <protection hidden="1"/>
    </xf>
    <xf numFmtId="0" fontId="46" fillId="0" borderId="0" xfId="0" applyFont="1" applyProtection="1">
      <protection hidden="1"/>
    </xf>
    <xf numFmtId="4" fontId="34" fillId="17" borderId="3" xfId="0" applyNumberFormat="1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43" fillId="6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0" fontId="27" fillId="7" borderId="1" xfId="0" applyFont="1" applyFill="1" applyBorder="1" applyAlignment="1">
      <alignment horizontal="left" vertical="center" wrapText="1" indent="1"/>
    </xf>
    <xf numFmtId="0" fontId="27" fillId="7" borderId="2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 vertical="center" wrapText="1"/>
      <protection hidden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 indent="1"/>
    </xf>
    <xf numFmtId="0" fontId="9" fillId="7" borderId="2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43" fillId="9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49" fillId="0" borderId="0" xfId="0" applyFont="1"/>
    <xf numFmtId="0" fontId="49" fillId="0" borderId="0" xfId="0" applyFont="1" applyFill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4" fillId="10" borderId="1" xfId="0" quotePrefix="1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5" fillId="1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7" fillId="0" borderId="1" xfId="0" quotePrefix="1" applyFont="1" applyBorder="1" applyAlignment="1">
      <alignment horizontal="center" wrapText="1"/>
    </xf>
    <xf numFmtId="0" fontId="37" fillId="0" borderId="2" xfId="0" quotePrefix="1" applyFont="1" applyBorder="1" applyAlignment="1">
      <alignment horizontal="center" wrapText="1"/>
    </xf>
    <xf numFmtId="0" fontId="37" fillId="0" borderId="3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 wrapText="1" indent="1"/>
    </xf>
    <xf numFmtId="0" fontId="9" fillId="7" borderId="2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4" borderId="2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43" fillId="6" borderId="1" xfId="0" applyFont="1" applyFill="1" applyBorder="1" applyAlignment="1">
      <alignment horizontal="left" vertical="center" wrapText="1"/>
    </xf>
    <xf numFmtId="0" fontId="43" fillId="6" borderId="2" xfId="0" applyFont="1" applyFill="1" applyBorder="1" applyAlignment="1">
      <alignment horizontal="left" vertical="center" wrapText="1"/>
    </xf>
    <xf numFmtId="0" fontId="43" fillId="6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 indent="1"/>
    </xf>
    <xf numFmtId="0" fontId="27" fillId="7" borderId="2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33" fillId="2" borderId="2" xfId="0" applyFont="1" applyFill="1" applyBorder="1" applyAlignment="1" applyProtection="1">
      <alignment horizontal="center" vertical="center" wrapText="1"/>
      <protection hidden="1"/>
    </xf>
    <xf numFmtId="0" fontId="33" fillId="2" borderId="3" xfId="0" applyFont="1" applyFill="1" applyBorder="1" applyAlignment="1" applyProtection="1">
      <alignment horizontal="center" vertical="center" wrapText="1"/>
      <protection hidden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 applyProtection="1">
      <alignment horizontal="center" vertical="center" wrapText="1"/>
      <protection hidden="1"/>
    </xf>
    <xf numFmtId="0" fontId="46" fillId="0" borderId="2" xfId="0" applyFont="1" applyFill="1" applyBorder="1" applyAlignment="1" applyProtection="1">
      <alignment horizontal="center" vertical="center" wrapText="1"/>
      <protection hidden="1"/>
    </xf>
    <xf numFmtId="0" fontId="46" fillId="0" borderId="3" xfId="0" applyFont="1" applyFill="1" applyBorder="1" applyAlignment="1" applyProtection="1">
      <alignment horizontal="center" vertical="center" wrapText="1"/>
      <protection hidden="1"/>
    </xf>
    <xf numFmtId="0" fontId="9" fillId="9" borderId="1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43" fillId="9" borderId="1" xfId="0" applyFont="1" applyFill="1" applyBorder="1" applyAlignment="1">
      <alignment horizontal="left" vertical="center" wrapText="1"/>
    </xf>
    <xf numFmtId="0" fontId="43" fillId="9" borderId="2" xfId="0" applyFont="1" applyFill="1" applyBorder="1" applyAlignment="1">
      <alignment horizontal="left" vertical="center" wrapText="1"/>
    </xf>
    <xf numFmtId="0" fontId="43" fillId="9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 indent="1"/>
    </xf>
    <xf numFmtId="0" fontId="9" fillId="9" borderId="2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left" vertical="center" wrapText="1" indent="1"/>
    </xf>
    <xf numFmtId="0" fontId="27" fillId="9" borderId="1" xfId="0" applyFont="1" applyFill="1" applyBorder="1" applyAlignment="1">
      <alignment horizontal="left" vertical="center" wrapText="1" indent="1"/>
    </xf>
    <xf numFmtId="0" fontId="27" fillId="9" borderId="2" xfId="0" applyFont="1" applyFill="1" applyBorder="1" applyAlignment="1">
      <alignment horizontal="left" vertical="center" wrapText="1" indent="1"/>
    </xf>
    <xf numFmtId="0" fontId="27" fillId="9" borderId="3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33" fillId="0" borderId="2" xfId="0" applyFont="1" applyBorder="1" applyAlignment="1">
      <alignment horizontal="left" vertical="center" wrapText="1" indent="1"/>
    </xf>
    <xf numFmtId="0" fontId="33" fillId="0" borderId="3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</cellXfs>
  <cellStyles count="3">
    <cellStyle name="Normal" xfId="1"/>
    <cellStyle name="Normalno" xfId="0" builtinId="0"/>
    <cellStyle name="Obič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5" sqref="A5:I5"/>
    </sheetView>
  </sheetViews>
  <sheetFormatPr defaultRowHeight="15"/>
  <cols>
    <col min="5" max="5" width="25.28515625" customWidth="1"/>
    <col min="6" max="7" width="26.7109375" customWidth="1"/>
    <col min="8" max="8" width="5.7109375" style="120" customWidth="1"/>
    <col min="9" max="9" width="26.7109375" customWidth="1"/>
  </cols>
  <sheetData>
    <row r="1" spans="1:9" ht="31.5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ht="18">
      <c r="A2" s="7"/>
      <c r="B2" s="7"/>
      <c r="C2" s="7"/>
      <c r="D2" s="7"/>
      <c r="E2" s="7"/>
      <c r="F2" s="7"/>
      <c r="G2" s="7"/>
      <c r="I2" s="7"/>
    </row>
    <row r="3" spans="1:9" ht="15.75">
      <c r="A3" s="302" t="s">
        <v>143</v>
      </c>
      <c r="B3" s="302"/>
      <c r="C3" s="302"/>
      <c r="D3" s="302"/>
      <c r="E3" s="302"/>
      <c r="F3" s="302"/>
      <c r="G3" s="315"/>
      <c r="H3" s="315"/>
      <c r="I3" s="315"/>
    </row>
    <row r="4" spans="1:9" ht="18">
      <c r="A4" s="7"/>
      <c r="B4" s="7"/>
      <c r="C4" s="7"/>
      <c r="D4" s="7"/>
      <c r="E4" s="7"/>
      <c r="F4" s="7"/>
      <c r="G4" s="8"/>
      <c r="I4" s="8"/>
    </row>
    <row r="5" spans="1:9" ht="15.75">
      <c r="A5" s="302" t="s">
        <v>144</v>
      </c>
      <c r="B5" s="303"/>
      <c r="C5" s="303"/>
      <c r="D5" s="303"/>
      <c r="E5" s="303"/>
      <c r="F5" s="303"/>
      <c r="G5" s="303"/>
      <c r="H5" s="303"/>
      <c r="I5" s="303"/>
    </row>
    <row r="6" spans="1:9" ht="18">
      <c r="A6" s="9"/>
      <c r="B6" s="10"/>
      <c r="C6" s="10"/>
      <c r="D6" s="10"/>
      <c r="E6" s="11"/>
      <c r="F6" s="12"/>
      <c r="G6" s="12"/>
      <c r="I6" s="13"/>
    </row>
    <row r="7" spans="1:9" ht="34.5">
      <c r="A7" s="14"/>
      <c r="B7" s="15"/>
      <c r="C7" s="15"/>
      <c r="D7" s="16"/>
      <c r="E7" s="17"/>
      <c r="F7" s="18" t="s">
        <v>3</v>
      </c>
      <c r="G7" s="18" t="s">
        <v>136</v>
      </c>
      <c r="H7" s="128" t="s">
        <v>238</v>
      </c>
      <c r="I7" s="18" t="s">
        <v>134</v>
      </c>
    </row>
    <row r="8" spans="1:9" s="127" customFormat="1" ht="11.25">
      <c r="A8" s="319" t="s">
        <v>138</v>
      </c>
      <c r="B8" s="320"/>
      <c r="C8" s="320"/>
      <c r="D8" s="320"/>
      <c r="E8" s="321"/>
      <c r="F8" s="125" t="s">
        <v>139</v>
      </c>
      <c r="G8" s="125" t="s">
        <v>140</v>
      </c>
      <c r="H8" s="126" t="s">
        <v>142</v>
      </c>
      <c r="I8" s="125" t="s">
        <v>141</v>
      </c>
    </row>
    <row r="9" spans="1:9">
      <c r="A9" s="307" t="s">
        <v>147</v>
      </c>
      <c r="B9" s="301"/>
      <c r="C9" s="301"/>
      <c r="D9" s="301"/>
      <c r="E9" s="316"/>
      <c r="F9" s="19">
        <f t="shared" ref="F9:G9" si="0">F10+F11</f>
        <v>2690325</v>
      </c>
      <c r="G9" s="19">
        <f t="shared" si="0"/>
        <v>-44385.23</v>
      </c>
      <c r="H9" s="123">
        <f>G9/F9*100</f>
        <v>-1.6498092237926647</v>
      </c>
      <c r="I9" s="19">
        <f>I10+I11</f>
        <v>2652363.4900000002</v>
      </c>
    </row>
    <row r="10" spans="1:9">
      <c r="A10" s="317" t="s">
        <v>148</v>
      </c>
      <c r="B10" s="318"/>
      <c r="C10" s="318"/>
      <c r="D10" s="318"/>
      <c r="E10" s="314"/>
      <c r="F10" s="20">
        <v>2690325</v>
      </c>
      <c r="G10" s="20">
        <v>-44385.23</v>
      </c>
      <c r="H10" s="123">
        <f t="shared" ref="H10:H15" si="1">G10/F10*100</f>
        <v>-1.6498092237926647</v>
      </c>
      <c r="I10" s="20">
        <v>2652363.4900000002</v>
      </c>
    </row>
    <row r="11" spans="1:9">
      <c r="A11" s="313" t="s">
        <v>149</v>
      </c>
      <c r="B11" s="314"/>
      <c r="C11" s="314"/>
      <c r="D11" s="314"/>
      <c r="E11" s="314"/>
      <c r="F11" s="20">
        <v>0</v>
      </c>
      <c r="G11" s="20"/>
      <c r="H11" s="123" t="e">
        <f t="shared" si="1"/>
        <v>#DIV/0!</v>
      </c>
      <c r="I11" s="20"/>
    </row>
    <row r="12" spans="1:9">
      <c r="A12" s="21" t="s">
        <v>150</v>
      </c>
      <c r="B12" s="22"/>
      <c r="C12" s="22"/>
      <c r="D12" s="22"/>
      <c r="E12" s="22"/>
      <c r="F12" s="19">
        <f t="shared" ref="F12:G12" si="2">F13+F14</f>
        <v>2690325</v>
      </c>
      <c r="G12" s="19">
        <f t="shared" si="2"/>
        <v>-44385</v>
      </c>
      <c r="H12" s="123">
        <f t="shared" si="1"/>
        <v>-1.6498006746396812</v>
      </c>
      <c r="I12" s="19">
        <f>I13+I14</f>
        <v>2652363.4900000002</v>
      </c>
    </row>
    <row r="13" spans="1:9">
      <c r="A13" s="322" t="s">
        <v>151</v>
      </c>
      <c r="B13" s="318"/>
      <c r="C13" s="318"/>
      <c r="D13" s="318"/>
      <c r="E13" s="318"/>
      <c r="F13" s="20">
        <v>2657225</v>
      </c>
      <c r="G13" s="20">
        <v>-44385</v>
      </c>
      <c r="H13" s="123">
        <f t="shared" si="1"/>
        <v>-1.6703515885933635</v>
      </c>
      <c r="I13" s="20">
        <v>2652363.4900000002</v>
      </c>
    </row>
    <row r="14" spans="1:9">
      <c r="A14" s="313" t="s">
        <v>152</v>
      </c>
      <c r="B14" s="314"/>
      <c r="C14" s="314"/>
      <c r="D14" s="314"/>
      <c r="E14" s="314"/>
      <c r="F14" s="20">
        <v>33100</v>
      </c>
      <c r="G14" s="20">
        <v>0</v>
      </c>
      <c r="H14" s="123">
        <f t="shared" si="1"/>
        <v>0</v>
      </c>
      <c r="I14" s="23">
        <v>0</v>
      </c>
    </row>
    <row r="15" spans="1:9">
      <c r="A15" s="300" t="s">
        <v>153</v>
      </c>
      <c r="B15" s="301"/>
      <c r="C15" s="301"/>
      <c r="D15" s="301"/>
      <c r="E15" s="301"/>
      <c r="F15" s="19">
        <f t="shared" ref="F15:I15" si="3">F9-F12</f>
        <v>0</v>
      </c>
      <c r="G15" s="19">
        <v>0</v>
      </c>
      <c r="H15" s="123" t="e">
        <f t="shared" si="1"/>
        <v>#DIV/0!</v>
      </c>
      <c r="I15" s="19">
        <f t="shared" si="3"/>
        <v>0</v>
      </c>
    </row>
    <row r="16" spans="1:9" ht="18">
      <c r="A16" s="7"/>
      <c r="B16" s="24"/>
      <c r="C16" s="24"/>
      <c r="D16" s="24"/>
      <c r="E16" s="24"/>
      <c r="F16" s="25"/>
      <c r="G16" s="25"/>
      <c r="I16" s="25"/>
    </row>
    <row r="17" spans="1:9" ht="15.75">
      <c r="A17" s="302" t="s">
        <v>154</v>
      </c>
      <c r="B17" s="303"/>
      <c r="C17" s="303"/>
      <c r="D17" s="303"/>
      <c r="E17" s="303"/>
      <c r="F17" s="303"/>
      <c r="G17" s="303"/>
      <c r="H17" s="303"/>
      <c r="I17" s="303"/>
    </row>
    <row r="18" spans="1:9" ht="18">
      <c r="A18" s="7"/>
      <c r="B18" s="24"/>
      <c r="C18" s="24"/>
      <c r="D18" s="24"/>
      <c r="E18" s="24"/>
      <c r="F18" s="25"/>
      <c r="G18" s="25"/>
      <c r="I18" s="25"/>
    </row>
    <row r="19" spans="1:9" ht="25.5">
      <c r="A19" s="14"/>
      <c r="B19" s="15"/>
      <c r="C19" s="15"/>
      <c r="D19" s="16"/>
      <c r="E19" s="17"/>
      <c r="F19" s="18" t="s">
        <v>3</v>
      </c>
      <c r="G19" s="18" t="s">
        <v>145</v>
      </c>
      <c r="H19" s="123"/>
      <c r="I19" s="18" t="s">
        <v>146</v>
      </c>
    </row>
    <row r="20" spans="1:9">
      <c r="A20" s="313" t="s">
        <v>155</v>
      </c>
      <c r="B20" s="314"/>
      <c r="C20" s="314"/>
      <c r="D20" s="314"/>
      <c r="E20" s="314"/>
      <c r="F20" s="20"/>
      <c r="G20" s="20"/>
      <c r="H20" s="123"/>
      <c r="I20" s="23"/>
    </row>
    <row r="21" spans="1:9">
      <c r="A21" s="313" t="s">
        <v>156</v>
      </c>
      <c r="B21" s="314"/>
      <c r="C21" s="314"/>
      <c r="D21" s="314"/>
      <c r="E21" s="314"/>
      <c r="F21" s="20"/>
      <c r="G21" s="20"/>
      <c r="H21" s="123"/>
      <c r="I21" s="23"/>
    </row>
    <row r="22" spans="1:9">
      <c r="A22" s="300" t="s">
        <v>157</v>
      </c>
      <c r="B22" s="301"/>
      <c r="C22" s="301"/>
      <c r="D22" s="301"/>
      <c r="E22" s="301"/>
      <c r="F22" s="19">
        <f t="shared" ref="F22:I22" si="4">F20-F21</f>
        <v>0</v>
      </c>
      <c r="G22" s="19">
        <f t="shared" si="4"/>
        <v>0</v>
      </c>
      <c r="H22" s="123"/>
      <c r="I22" s="19">
        <f t="shared" si="4"/>
        <v>0</v>
      </c>
    </row>
    <row r="23" spans="1:9">
      <c r="A23" s="300" t="s">
        <v>158</v>
      </c>
      <c r="B23" s="301"/>
      <c r="C23" s="301"/>
      <c r="D23" s="301"/>
      <c r="E23" s="301"/>
      <c r="F23" s="19">
        <f t="shared" ref="F23:I23" si="5">F15+F22</f>
        <v>0</v>
      </c>
      <c r="G23" s="19">
        <f t="shared" si="5"/>
        <v>0</v>
      </c>
      <c r="H23" s="123"/>
      <c r="I23" s="19">
        <f t="shared" si="5"/>
        <v>0</v>
      </c>
    </row>
    <row r="24" spans="1:9" ht="18">
      <c r="A24" s="26"/>
      <c r="B24" s="24"/>
      <c r="C24" s="24"/>
      <c r="D24" s="24"/>
      <c r="E24" s="24"/>
      <c r="F24" s="25"/>
      <c r="G24" s="25"/>
      <c r="I24" s="25"/>
    </row>
    <row r="25" spans="1:9" ht="15.75">
      <c r="A25" s="302" t="s">
        <v>159</v>
      </c>
      <c r="B25" s="303"/>
      <c r="C25" s="303"/>
      <c r="D25" s="303"/>
      <c r="E25" s="303"/>
      <c r="F25" s="303"/>
      <c r="G25" s="303"/>
      <c r="H25" s="303"/>
      <c r="I25" s="303"/>
    </row>
    <row r="26" spans="1:9" ht="15.75">
      <c r="A26" s="27"/>
      <c r="B26" s="28"/>
      <c r="C26" s="28"/>
      <c r="D26" s="28"/>
      <c r="E26" s="28"/>
      <c r="F26" s="28"/>
      <c r="G26" s="28"/>
      <c r="I26" s="28"/>
    </row>
    <row r="27" spans="1:9" ht="25.5">
      <c r="A27" s="14"/>
      <c r="B27" s="15"/>
      <c r="C27" s="15"/>
      <c r="D27" s="16"/>
      <c r="E27" s="17"/>
      <c r="F27" s="18" t="s">
        <v>3</v>
      </c>
      <c r="G27" s="18" t="s">
        <v>145</v>
      </c>
      <c r="H27" s="123"/>
      <c r="I27" s="18" t="s">
        <v>146</v>
      </c>
    </row>
    <row r="28" spans="1:9" ht="15" customHeight="1">
      <c r="A28" s="304" t="s">
        <v>160</v>
      </c>
      <c r="B28" s="305"/>
      <c r="C28" s="305"/>
      <c r="D28" s="305"/>
      <c r="E28" s="306"/>
      <c r="F28" s="29">
        <v>0</v>
      </c>
      <c r="G28" s="29">
        <v>0</v>
      </c>
      <c r="H28" s="123"/>
      <c r="I28" s="30">
        <v>0</v>
      </c>
    </row>
    <row r="29" spans="1:9" ht="15" customHeight="1">
      <c r="A29" s="300" t="s">
        <v>161</v>
      </c>
      <c r="B29" s="301"/>
      <c r="C29" s="301"/>
      <c r="D29" s="301"/>
      <c r="E29" s="301"/>
      <c r="F29" s="31">
        <f t="shared" ref="F29:I29" si="6">F23+F28</f>
        <v>0</v>
      </c>
      <c r="G29" s="31">
        <f t="shared" si="6"/>
        <v>0</v>
      </c>
      <c r="H29" s="123"/>
      <c r="I29" s="32">
        <f t="shared" si="6"/>
        <v>0</v>
      </c>
    </row>
    <row r="30" spans="1:9" ht="45" customHeight="1">
      <c r="A30" s="307" t="s">
        <v>162</v>
      </c>
      <c r="B30" s="308"/>
      <c r="C30" s="308"/>
      <c r="D30" s="308"/>
      <c r="E30" s="309"/>
      <c r="F30" s="31">
        <f t="shared" ref="F30:I30" si="7">F15+F22+F28-F29</f>
        <v>0</v>
      </c>
      <c r="G30" s="31">
        <f t="shared" si="7"/>
        <v>0</v>
      </c>
      <c r="H30" s="123"/>
      <c r="I30" s="32">
        <f t="shared" si="7"/>
        <v>0</v>
      </c>
    </row>
    <row r="31" spans="1:9" ht="15.75">
      <c r="A31" s="33"/>
      <c r="B31" s="34"/>
      <c r="C31" s="34"/>
      <c r="D31" s="34"/>
      <c r="E31" s="34"/>
      <c r="F31" s="34"/>
      <c r="G31" s="34"/>
      <c r="I31" s="34"/>
    </row>
    <row r="32" spans="1:9" ht="15.75">
      <c r="A32" s="310" t="s">
        <v>163</v>
      </c>
      <c r="B32" s="310"/>
      <c r="C32" s="310"/>
      <c r="D32" s="310"/>
      <c r="E32" s="310"/>
      <c r="F32" s="310"/>
      <c r="G32" s="310"/>
      <c r="H32" s="310"/>
      <c r="I32" s="310"/>
    </row>
    <row r="33" spans="1:9" ht="18">
      <c r="A33" s="35"/>
      <c r="B33" s="36"/>
      <c r="C33" s="36"/>
      <c r="D33" s="36"/>
      <c r="E33" s="36"/>
      <c r="F33" s="1"/>
      <c r="G33" s="1"/>
      <c r="I33" s="1"/>
    </row>
    <row r="34" spans="1:9" ht="25.5">
      <c r="A34" s="37"/>
      <c r="B34" s="38"/>
      <c r="C34" s="38"/>
      <c r="D34" s="39"/>
      <c r="E34" s="40"/>
      <c r="F34" s="41" t="s">
        <v>3</v>
      </c>
      <c r="G34" s="41" t="s">
        <v>145</v>
      </c>
      <c r="H34" s="123"/>
      <c r="I34" s="41" t="s">
        <v>146</v>
      </c>
    </row>
    <row r="35" spans="1:9">
      <c r="A35" s="304" t="s">
        <v>160</v>
      </c>
      <c r="B35" s="305"/>
      <c r="C35" s="305"/>
      <c r="D35" s="305"/>
      <c r="E35" s="306"/>
      <c r="F35" s="29" t="e">
        <f>#REF!</f>
        <v>#REF!</v>
      </c>
      <c r="G35" s="29" t="e">
        <f>F38</f>
        <v>#REF!</v>
      </c>
      <c r="H35" s="123"/>
      <c r="I35" s="30" t="e">
        <f>G38</f>
        <v>#REF!</v>
      </c>
    </row>
    <row r="36" spans="1:9" ht="28.5" customHeight="1">
      <c r="A36" s="304" t="s">
        <v>164</v>
      </c>
      <c r="B36" s="305"/>
      <c r="C36" s="305"/>
      <c r="D36" s="305"/>
      <c r="E36" s="306"/>
      <c r="F36" s="29">
        <v>0</v>
      </c>
      <c r="G36" s="29">
        <v>0</v>
      </c>
      <c r="H36" s="123"/>
      <c r="I36" s="30">
        <v>0</v>
      </c>
    </row>
    <row r="37" spans="1:9">
      <c r="A37" s="304" t="s">
        <v>165</v>
      </c>
      <c r="B37" s="311"/>
      <c r="C37" s="311"/>
      <c r="D37" s="311"/>
      <c r="E37" s="312"/>
      <c r="F37" s="29">
        <v>0</v>
      </c>
      <c r="G37" s="29">
        <v>0</v>
      </c>
      <c r="H37" s="123"/>
      <c r="I37" s="30">
        <v>0</v>
      </c>
    </row>
    <row r="38" spans="1:9" ht="15" customHeight="1">
      <c r="A38" s="300" t="s">
        <v>161</v>
      </c>
      <c r="B38" s="301"/>
      <c r="C38" s="301"/>
      <c r="D38" s="301"/>
      <c r="E38" s="301"/>
      <c r="F38" s="42" t="e">
        <f t="shared" ref="F38:I38" si="8">F35-F36+F37</f>
        <v>#REF!</v>
      </c>
      <c r="G38" s="42" t="e">
        <f t="shared" si="8"/>
        <v>#REF!</v>
      </c>
      <c r="H38" s="123"/>
      <c r="I38" s="43" t="e">
        <f t="shared" si="8"/>
        <v>#REF!</v>
      </c>
    </row>
    <row r="39" spans="1:9" ht="17.25" customHeight="1"/>
    <row r="40" spans="1:9">
      <c r="A40" s="298"/>
      <c r="B40" s="299"/>
      <c r="C40" s="299"/>
      <c r="D40" s="299"/>
      <c r="E40" s="299"/>
      <c r="F40" s="299"/>
      <c r="G40" s="299"/>
      <c r="H40" s="299"/>
      <c r="I40" s="299"/>
    </row>
    <row r="41" spans="1:9" ht="9" customHeight="1"/>
  </sheetData>
  <mergeCells count="25">
    <mergeCell ref="A21:E21"/>
    <mergeCell ref="A1:I1"/>
    <mergeCell ref="A3:I3"/>
    <mergeCell ref="A5:I5"/>
    <mergeCell ref="A9:E9"/>
    <mergeCell ref="A10:E10"/>
    <mergeCell ref="A11:E11"/>
    <mergeCell ref="A8:E8"/>
    <mergeCell ref="A13:E13"/>
    <mergeCell ref="A14:E14"/>
    <mergeCell ref="A15:E15"/>
    <mergeCell ref="A17:I17"/>
    <mergeCell ref="A20:E20"/>
    <mergeCell ref="A40:I40"/>
    <mergeCell ref="A22:E22"/>
    <mergeCell ref="A23:E23"/>
    <mergeCell ref="A25:I25"/>
    <mergeCell ref="A28:E28"/>
    <mergeCell ref="A29:E29"/>
    <mergeCell ref="A30:E30"/>
    <mergeCell ref="A32:I32"/>
    <mergeCell ref="A35:E35"/>
    <mergeCell ref="A36:E36"/>
    <mergeCell ref="A37:E37"/>
    <mergeCell ref="A38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sqref="A1:I1"/>
    </sheetView>
  </sheetViews>
  <sheetFormatPr defaultRowHeight="15"/>
  <cols>
    <col min="1" max="1" width="7.42578125" bestFit="1" customWidth="1"/>
    <col min="2" max="2" width="8.42578125" bestFit="1" customWidth="1"/>
    <col min="3" max="3" width="7" customWidth="1"/>
    <col min="4" max="4" width="34" customWidth="1"/>
    <col min="5" max="6" width="31.42578125" customWidth="1"/>
    <col min="7" max="7" width="7.85546875" style="120" customWidth="1"/>
    <col min="8" max="8" width="32" customWidth="1"/>
    <col min="9" max="9" width="12.7109375" bestFit="1" customWidth="1"/>
  </cols>
  <sheetData>
    <row r="1" spans="1:9" ht="65.25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ht="18" customHeight="1">
      <c r="A2" s="45"/>
      <c r="B2" s="45"/>
      <c r="C2" s="45"/>
      <c r="D2" s="45"/>
      <c r="E2" s="45"/>
      <c r="F2" s="45"/>
      <c r="H2" s="45"/>
    </row>
    <row r="3" spans="1:9" ht="15.75">
      <c r="A3" s="323" t="s">
        <v>143</v>
      </c>
      <c r="B3" s="323"/>
      <c r="C3" s="323"/>
      <c r="D3" s="323"/>
      <c r="E3" s="324"/>
      <c r="F3" s="324"/>
    </row>
    <row r="4" spans="1:9" ht="18">
      <c r="A4" s="45"/>
      <c r="B4" s="45"/>
      <c r="C4" s="45"/>
      <c r="D4" s="45"/>
      <c r="E4" s="46"/>
      <c r="F4" s="46"/>
      <c r="H4" s="46"/>
    </row>
    <row r="5" spans="1:9" ht="18" customHeight="1">
      <c r="A5" s="323" t="s">
        <v>166</v>
      </c>
      <c r="B5" s="325"/>
      <c r="C5" s="325"/>
      <c r="D5" s="325"/>
      <c r="E5" s="325"/>
      <c r="F5" s="325"/>
    </row>
    <row r="6" spans="1:9" ht="18">
      <c r="A6" s="45"/>
      <c r="B6" s="45"/>
      <c r="C6" s="45"/>
      <c r="D6" s="45"/>
      <c r="E6" s="46"/>
      <c r="F6" s="46"/>
      <c r="H6" s="46"/>
    </row>
    <row r="7" spans="1:9">
      <c r="A7" s="323" t="s">
        <v>167</v>
      </c>
      <c r="B7" s="326"/>
      <c r="C7" s="326"/>
      <c r="D7" s="326"/>
      <c r="E7" s="326"/>
      <c r="F7" s="326"/>
    </row>
    <row r="8" spans="1:9" ht="18">
      <c r="A8" s="45"/>
      <c r="B8" s="45"/>
      <c r="C8" s="45"/>
      <c r="D8" s="45"/>
      <c r="E8" s="46"/>
      <c r="F8" s="46"/>
      <c r="H8" s="46"/>
    </row>
    <row r="9" spans="1:9" ht="32.25" customHeight="1">
      <c r="A9" s="47" t="s">
        <v>168</v>
      </c>
      <c r="B9" s="48" t="s">
        <v>169</v>
      </c>
      <c r="C9" s="48" t="s">
        <v>170</v>
      </c>
      <c r="D9" s="48" t="s">
        <v>171</v>
      </c>
      <c r="E9" s="47" t="s">
        <v>172</v>
      </c>
      <c r="F9" s="47" t="s">
        <v>136</v>
      </c>
      <c r="G9" s="121" t="s">
        <v>238</v>
      </c>
      <c r="H9" s="47" t="s">
        <v>134</v>
      </c>
    </row>
    <row r="10" spans="1:9" ht="15.75" customHeight="1">
      <c r="A10" s="47"/>
      <c r="B10" s="48"/>
      <c r="C10" s="48"/>
      <c r="D10" s="129" t="s">
        <v>138</v>
      </c>
      <c r="E10" s="129" t="s">
        <v>139</v>
      </c>
      <c r="F10" s="129" t="s">
        <v>140</v>
      </c>
      <c r="G10" s="131" t="s">
        <v>142</v>
      </c>
      <c r="H10" s="129" t="s">
        <v>141</v>
      </c>
    </row>
    <row r="11" spans="1:9" ht="16.5" customHeight="1">
      <c r="A11" s="47"/>
      <c r="B11" s="48"/>
      <c r="C11" s="48"/>
      <c r="D11" s="48"/>
      <c r="E11" s="48"/>
      <c r="F11" s="48"/>
      <c r="G11" s="122"/>
      <c r="H11" s="105">
        <f>H13+H18+H22+H27</f>
        <v>2422388.77</v>
      </c>
    </row>
    <row r="12" spans="1:9" ht="20.25" customHeight="1">
      <c r="A12" s="49">
        <v>6</v>
      </c>
      <c r="B12" s="49"/>
      <c r="C12" s="49"/>
      <c r="D12" s="50" t="s">
        <v>173</v>
      </c>
      <c r="E12" s="51">
        <f t="shared" ref="E12:F12" si="0">E13+E18+E22+E27+E36</f>
        <v>2690325</v>
      </c>
      <c r="F12" s="51">
        <f t="shared" si="0"/>
        <v>-44385.23</v>
      </c>
      <c r="G12" s="123">
        <f>F12/E12*100</f>
        <v>-1.6498092237926647</v>
      </c>
      <c r="H12" s="51">
        <f>H13+H18+H22+H27+H36</f>
        <v>2652363.4900000002</v>
      </c>
    </row>
    <row r="13" spans="1:9" s="4" customFormat="1" ht="37.5" customHeight="1">
      <c r="A13" s="52"/>
      <c r="B13" s="52">
        <v>63</v>
      </c>
      <c r="C13" s="52"/>
      <c r="D13" s="52" t="s">
        <v>174</v>
      </c>
      <c r="E13" s="53">
        <f t="shared" ref="E13:H13" si="1">E14</f>
        <v>2338200</v>
      </c>
      <c r="F13" s="53">
        <f t="shared" si="1"/>
        <v>61588.77</v>
      </c>
      <c r="G13" s="123">
        <f t="shared" ref="G13:G51" si="2">F13/E13*100</f>
        <v>2.6340248909417499</v>
      </c>
      <c r="H13" s="53">
        <f t="shared" si="1"/>
        <v>2399788.77</v>
      </c>
    </row>
    <row r="14" spans="1:9" s="4" customFormat="1" ht="37.5" customHeight="1">
      <c r="A14" s="52"/>
      <c r="B14" s="52">
        <v>636</v>
      </c>
      <c r="C14" s="52"/>
      <c r="D14" s="52" t="s">
        <v>175</v>
      </c>
      <c r="E14" s="53">
        <f t="shared" ref="E14:H14" si="3">E15+E16</f>
        <v>2338200</v>
      </c>
      <c r="F14" s="53">
        <f t="shared" si="3"/>
        <v>61588.77</v>
      </c>
      <c r="G14" s="123">
        <f t="shared" si="2"/>
        <v>2.6340248909417499</v>
      </c>
      <c r="H14" s="53">
        <f t="shared" si="3"/>
        <v>2399788.77</v>
      </c>
    </row>
    <row r="15" spans="1:9" ht="37.5" customHeight="1">
      <c r="A15" s="52"/>
      <c r="B15" s="54">
        <v>6361</v>
      </c>
      <c r="C15" s="52"/>
      <c r="D15" s="54" t="s">
        <v>176</v>
      </c>
      <c r="E15" s="55">
        <v>2311200</v>
      </c>
      <c r="F15" s="55">
        <v>61588.77</v>
      </c>
      <c r="G15" s="123">
        <f t="shared" si="2"/>
        <v>2.6647962097611626</v>
      </c>
      <c r="H15" s="55">
        <v>2372788.77</v>
      </c>
    </row>
    <row r="16" spans="1:9" ht="57.75" customHeight="1">
      <c r="A16" s="52"/>
      <c r="B16" s="54">
        <v>6362</v>
      </c>
      <c r="C16" s="52"/>
      <c r="D16" s="54" t="s">
        <v>177</v>
      </c>
      <c r="E16" s="55">
        <v>27000</v>
      </c>
      <c r="F16" s="55">
        <v>0</v>
      </c>
      <c r="G16" s="123">
        <f t="shared" si="2"/>
        <v>0</v>
      </c>
      <c r="H16" s="55">
        <v>27000</v>
      </c>
    </row>
    <row r="17" spans="1:8" hidden="1">
      <c r="A17" s="57"/>
      <c r="B17" s="58"/>
      <c r="C17" s="59" t="s">
        <v>178</v>
      </c>
      <c r="D17" s="59" t="s">
        <v>179</v>
      </c>
      <c r="E17" s="60">
        <f t="shared" ref="E17:H17" si="4">E13</f>
        <v>2338200</v>
      </c>
      <c r="F17" s="60">
        <f t="shared" si="4"/>
        <v>61588.77</v>
      </c>
      <c r="G17" s="123">
        <f t="shared" si="2"/>
        <v>2.6340248909417499</v>
      </c>
      <c r="H17" s="60">
        <f t="shared" si="4"/>
        <v>2399788.77</v>
      </c>
    </row>
    <row r="18" spans="1:8" s="4" customFormat="1" ht="37.5" customHeight="1">
      <c r="A18" s="52"/>
      <c r="B18" s="52">
        <v>64</v>
      </c>
      <c r="C18" s="52"/>
      <c r="D18" s="52" t="s">
        <v>180</v>
      </c>
      <c r="E18" s="53">
        <f t="shared" ref="E18:H19" si="5">E19</f>
        <v>0</v>
      </c>
      <c r="F18" s="53">
        <f t="shared" si="5"/>
        <v>0</v>
      </c>
      <c r="G18" s="123" t="e">
        <f t="shared" si="2"/>
        <v>#DIV/0!</v>
      </c>
      <c r="H18" s="53">
        <f t="shared" si="5"/>
        <v>0</v>
      </c>
    </row>
    <row r="19" spans="1:8" s="4" customFormat="1" ht="37.5" customHeight="1">
      <c r="A19" s="52"/>
      <c r="B19" s="52">
        <v>641</v>
      </c>
      <c r="C19" s="52"/>
      <c r="D19" s="52" t="s">
        <v>181</v>
      </c>
      <c r="E19" s="53">
        <f t="shared" si="5"/>
        <v>0</v>
      </c>
      <c r="F19" s="53">
        <f t="shared" si="5"/>
        <v>0</v>
      </c>
      <c r="G19" s="123" t="e">
        <f t="shared" si="2"/>
        <v>#DIV/0!</v>
      </c>
      <c r="H19" s="53">
        <f t="shared" si="5"/>
        <v>0</v>
      </c>
    </row>
    <row r="20" spans="1:8" ht="37.5" customHeight="1">
      <c r="A20" s="52"/>
      <c r="B20" s="54">
        <v>6413</v>
      </c>
      <c r="C20" s="52"/>
      <c r="D20" s="54" t="s">
        <v>182</v>
      </c>
      <c r="E20" s="61">
        <v>0</v>
      </c>
      <c r="F20" s="61">
        <v>0</v>
      </c>
      <c r="G20" s="123" t="e">
        <f t="shared" si="2"/>
        <v>#DIV/0!</v>
      </c>
      <c r="H20" s="61">
        <v>0</v>
      </c>
    </row>
    <row r="21" spans="1:8" hidden="1">
      <c r="A21" s="57"/>
      <c r="B21" s="58"/>
      <c r="C21" s="59" t="s">
        <v>183</v>
      </c>
      <c r="D21" s="59" t="s">
        <v>184</v>
      </c>
      <c r="E21" s="60">
        <v>0</v>
      </c>
      <c r="F21" s="60">
        <v>0</v>
      </c>
      <c r="G21" s="123" t="e">
        <f t="shared" si="2"/>
        <v>#DIV/0!</v>
      </c>
      <c r="H21" s="60">
        <v>0</v>
      </c>
    </row>
    <row r="22" spans="1:8" s="4" customFormat="1" ht="60.75" customHeight="1">
      <c r="A22" s="52"/>
      <c r="B22" s="52">
        <v>65</v>
      </c>
      <c r="C22" s="52"/>
      <c r="D22" s="52" t="s">
        <v>185</v>
      </c>
      <c r="E22" s="53">
        <f t="shared" ref="E22:H23" si="6">E23</f>
        <v>136250</v>
      </c>
      <c r="F22" s="53">
        <f t="shared" si="6"/>
        <v>-120650</v>
      </c>
      <c r="G22" s="123">
        <f t="shared" si="2"/>
        <v>-88.550458715596321</v>
      </c>
      <c r="H22" s="53">
        <f t="shared" si="6"/>
        <v>15600</v>
      </c>
    </row>
    <row r="23" spans="1:8" s="4" customFormat="1" ht="37.5" customHeight="1">
      <c r="A23" s="52"/>
      <c r="B23" s="52">
        <v>652</v>
      </c>
      <c r="C23" s="52"/>
      <c r="D23" s="52" t="s">
        <v>186</v>
      </c>
      <c r="E23" s="53">
        <f t="shared" si="6"/>
        <v>136250</v>
      </c>
      <c r="F23" s="53">
        <f t="shared" si="6"/>
        <v>-120650</v>
      </c>
      <c r="G23" s="123">
        <f t="shared" si="2"/>
        <v>-88.550458715596321</v>
      </c>
      <c r="H23" s="53">
        <f t="shared" si="6"/>
        <v>15600</v>
      </c>
    </row>
    <row r="24" spans="1:8" ht="37.5" customHeight="1">
      <c r="A24" s="52"/>
      <c r="B24" s="54">
        <v>6526</v>
      </c>
      <c r="C24" s="52"/>
      <c r="D24" s="54" t="s">
        <v>187</v>
      </c>
      <c r="E24" s="55">
        <v>136250</v>
      </c>
      <c r="F24" s="55">
        <v>-120650</v>
      </c>
      <c r="G24" s="123">
        <f t="shared" si="2"/>
        <v>-88.550458715596321</v>
      </c>
      <c r="H24" s="55">
        <v>15600</v>
      </c>
    </row>
    <row r="25" spans="1:8" hidden="1">
      <c r="A25" s="57"/>
      <c r="B25" s="58"/>
      <c r="C25" s="59" t="s">
        <v>183</v>
      </c>
      <c r="D25" s="59" t="s">
        <v>184</v>
      </c>
      <c r="E25" s="60">
        <v>149592</v>
      </c>
      <c r="F25" s="60">
        <v>149592</v>
      </c>
      <c r="G25" s="123">
        <f t="shared" si="2"/>
        <v>100</v>
      </c>
      <c r="H25" s="60">
        <v>149592</v>
      </c>
    </row>
    <row r="26" spans="1:8" hidden="1">
      <c r="A26" s="57"/>
      <c r="B26" s="58"/>
      <c r="C26" s="59" t="s">
        <v>188</v>
      </c>
      <c r="D26" s="59" t="s">
        <v>189</v>
      </c>
      <c r="E26" s="60">
        <v>5973</v>
      </c>
      <c r="F26" s="60">
        <v>5973</v>
      </c>
      <c r="G26" s="123">
        <f t="shared" si="2"/>
        <v>100</v>
      </c>
      <c r="H26" s="60">
        <v>5973</v>
      </c>
    </row>
    <row r="27" spans="1:8" s="4" customFormat="1" ht="37.5" customHeight="1">
      <c r="A27" s="62"/>
      <c r="B27" s="62">
        <v>66</v>
      </c>
      <c r="C27" s="63"/>
      <c r="D27" s="52" t="s">
        <v>190</v>
      </c>
      <c r="E27" s="64">
        <f t="shared" ref="E27:H27" si="7">E28+E31</f>
        <v>7000</v>
      </c>
      <c r="F27" s="64">
        <f t="shared" si="7"/>
        <v>0</v>
      </c>
      <c r="G27" s="123">
        <f t="shared" si="2"/>
        <v>0</v>
      </c>
      <c r="H27" s="64">
        <f t="shared" si="7"/>
        <v>7000</v>
      </c>
    </row>
    <row r="28" spans="1:8" s="4" customFormat="1" ht="37.5" customHeight="1">
      <c r="A28" s="62"/>
      <c r="B28" s="62">
        <v>661</v>
      </c>
      <c r="C28" s="63"/>
      <c r="D28" s="52" t="s">
        <v>191</v>
      </c>
      <c r="E28" s="64">
        <f t="shared" ref="E28:H28" si="8">E29+E30</f>
        <v>6000</v>
      </c>
      <c r="F28" s="64">
        <f t="shared" si="8"/>
        <v>0</v>
      </c>
      <c r="G28" s="123">
        <f t="shared" si="2"/>
        <v>0</v>
      </c>
      <c r="H28" s="64">
        <f t="shared" si="8"/>
        <v>6000</v>
      </c>
    </row>
    <row r="29" spans="1:8" ht="37.5" customHeight="1">
      <c r="A29" s="65"/>
      <c r="B29" s="65">
        <v>6614</v>
      </c>
      <c r="C29" s="66"/>
      <c r="D29" s="54" t="s">
        <v>192</v>
      </c>
      <c r="E29" s="67">
        <v>0</v>
      </c>
      <c r="F29" s="67">
        <v>0</v>
      </c>
      <c r="G29" s="123" t="e">
        <f t="shared" si="2"/>
        <v>#DIV/0!</v>
      </c>
      <c r="H29" s="67">
        <v>0</v>
      </c>
    </row>
    <row r="30" spans="1:8" ht="37.5" customHeight="1">
      <c r="A30" s="65"/>
      <c r="B30" s="65">
        <v>6615</v>
      </c>
      <c r="C30" s="63"/>
      <c r="D30" s="65" t="s">
        <v>193</v>
      </c>
      <c r="E30" s="55">
        <v>6000</v>
      </c>
      <c r="F30" s="55">
        <v>0</v>
      </c>
      <c r="G30" s="123">
        <f t="shared" si="2"/>
        <v>0</v>
      </c>
      <c r="H30" s="55">
        <v>6000</v>
      </c>
    </row>
    <row r="31" spans="1:8" s="4" customFormat="1" ht="27" customHeight="1">
      <c r="A31" s="62"/>
      <c r="B31" s="62">
        <v>663</v>
      </c>
      <c r="C31" s="63"/>
      <c r="D31" s="68" t="s">
        <v>194</v>
      </c>
      <c r="E31" s="64">
        <f t="shared" ref="E31:H31" si="9">E32+E33</f>
        <v>1000</v>
      </c>
      <c r="F31" s="64">
        <f>F32+F33</f>
        <v>0</v>
      </c>
      <c r="G31" s="123">
        <f t="shared" si="2"/>
        <v>0</v>
      </c>
      <c r="H31" s="64">
        <f t="shared" si="9"/>
        <v>1000</v>
      </c>
    </row>
    <row r="32" spans="1:8" ht="27" customHeight="1">
      <c r="A32" s="69"/>
      <c r="B32" s="70">
        <v>6631</v>
      </c>
      <c r="C32" s="69"/>
      <c r="D32" s="71" t="s">
        <v>106</v>
      </c>
      <c r="E32" s="55">
        <v>1000</v>
      </c>
      <c r="F32" s="55">
        <v>0</v>
      </c>
      <c r="G32" s="123">
        <f t="shared" si="2"/>
        <v>0</v>
      </c>
      <c r="H32" s="55">
        <v>1000</v>
      </c>
    </row>
    <row r="33" spans="1:8" ht="27" customHeight="1">
      <c r="A33" s="54"/>
      <c r="B33" s="54">
        <v>6632</v>
      </c>
      <c r="C33" s="54"/>
      <c r="D33" s="71" t="s">
        <v>195</v>
      </c>
      <c r="E33" s="55"/>
      <c r="F33" s="55"/>
      <c r="G33" s="123" t="e">
        <f t="shared" si="2"/>
        <v>#DIV/0!</v>
      </c>
      <c r="H33" s="55"/>
    </row>
    <row r="34" spans="1:8" hidden="1">
      <c r="A34" s="72"/>
      <c r="B34" s="72"/>
      <c r="C34" s="73" t="s">
        <v>196</v>
      </c>
      <c r="D34" s="73" t="s">
        <v>197</v>
      </c>
      <c r="E34" s="74">
        <v>1130</v>
      </c>
      <c r="F34" s="74">
        <v>1130</v>
      </c>
      <c r="G34" s="123">
        <f t="shared" si="2"/>
        <v>100</v>
      </c>
      <c r="H34" s="74">
        <v>1130</v>
      </c>
    </row>
    <row r="35" spans="1:8" hidden="1">
      <c r="A35" s="72"/>
      <c r="B35" s="72"/>
      <c r="C35" s="73" t="s">
        <v>188</v>
      </c>
      <c r="D35" s="73" t="s">
        <v>189</v>
      </c>
      <c r="E35" s="74">
        <v>3504</v>
      </c>
      <c r="F35" s="74">
        <v>3504</v>
      </c>
      <c r="G35" s="123">
        <f t="shared" si="2"/>
        <v>100</v>
      </c>
      <c r="H35" s="74">
        <v>3504</v>
      </c>
    </row>
    <row r="36" spans="1:8" s="4" customFormat="1" ht="38.25">
      <c r="A36" s="52"/>
      <c r="B36" s="106">
        <v>67</v>
      </c>
      <c r="C36" s="106"/>
      <c r="D36" s="106" t="s">
        <v>198</v>
      </c>
      <c r="E36" s="107">
        <f t="shared" ref="E36:H36" si="10">E37</f>
        <v>208875</v>
      </c>
      <c r="F36" s="107">
        <f t="shared" si="10"/>
        <v>14676</v>
      </c>
      <c r="G36" s="123">
        <f t="shared" si="2"/>
        <v>7.0262118491921006</v>
      </c>
      <c r="H36" s="107">
        <f t="shared" si="10"/>
        <v>229974.72</v>
      </c>
    </row>
    <row r="37" spans="1:8" s="4" customFormat="1" ht="38.25">
      <c r="A37" s="52"/>
      <c r="B37" s="106">
        <v>671</v>
      </c>
      <c r="C37" s="106"/>
      <c r="D37" s="106" t="s">
        <v>199</v>
      </c>
      <c r="E37" s="107">
        <f t="shared" ref="E37:H37" si="11">E38+E39</f>
        <v>208875</v>
      </c>
      <c r="F37" s="107">
        <f t="shared" si="11"/>
        <v>14676</v>
      </c>
      <c r="G37" s="123">
        <f t="shared" si="2"/>
        <v>7.0262118491921006</v>
      </c>
      <c r="H37" s="107">
        <f t="shared" si="11"/>
        <v>229974.72</v>
      </c>
    </row>
    <row r="38" spans="1:8" ht="25.5">
      <c r="A38" s="52"/>
      <c r="B38" s="108">
        <v>6711</v>
      </c>
      <c r="C38" s="108"/>
      <c r="D38" s="108" t="s">
        <v>200</v>
      </c>
      <c r="E38" s="109">
        <v>208875</v>
      </c>
      <c r="F38" s="109">
        <v>14676</v>
      </c>
      <c r="G38" s="123">
        <f t="shared" si="2"/>
        <v>7.0262118491921006</v>
      </c>
      <c r="H38" s="109">
        <v>229974.72</v>
      </c>
    </row>
    <row r="39" spans="1:8" ht="38.25">
      <c r="A39" s="52"/>
      <c r="B39" s="108">
        <v>6712</v>
      </c>
      <c r="C39" s="108"/>
      <c r="D39" s="108" t="s">
        <v>201</v>
      </c>
      <c r="E39" s="109">
        <v>0</v>
      </c>
      <c r="F39" s="109">
        <v>0</v>
      </c>
      <c r="G39" s="123" t="e">
        <f t="shared" si="2"/>
        <v>#DIV/0!</v>
      </c>
      <c r="H39" s="109">
        <v>0</v>
      </c>
    </row>
    <row r="40" spans="1:8" hidden="1">
      <c r="A40" s="72"/>
      <c r="B40" s="72"/>
      <c r="C40" s="73" t="s">
        <v>202</v>
      </c>
      <c r="D40" s="73" t="s">
        <v>10</v>
      </c>
      <c r="E40" s="74">
        <f t="shared" ref="E40:H40" si="12">E36</f>
        <v>208875</v>
      </c>
      <c r="F40" s="74">
        <f t="shared" si="12"/>
        <v>14676</v>
      </c>
      <c r="G40" s="123">
        <f t="shared" si="2"/>
        <v>7.0262118491921006</v>
      </c>
      <c r="H40" s="74">
        <f t="shared" si="12"/>
        <v>229974.72</v>
      </c>
    </row>
    <row r="41" spans="1:8" ht="20.25" customHeight="1">
      <c r="A41" s="49">
        <v>9</v>
      </c>
      <c r="B41" s="49"/>
      <c r="C41" s="49"/>
      <c r="D41" s="50" t="s">
        <v>203</v>
      </c>
      <c r="E41" s="51">
        <f t="shared" ref="E41:H43" si="13">E42</f>
        <v>0</v>
      </c>
      <c r="F41" s="51">
        <f t="shared" si="13"/>
        <v>0</v>
      </c>
      <c r="G41" s="123" t="e">
        <f t="shared" si="2"/>
        <v>#DIV/0!</v>
      </c>
      <c r="H41" s="51">
        <f t="shared" si="13"/>
        <v>0</v>
      </c>
    </row>
    <row r="42" spans="1:8" s="4" customFormat="1" ht="41.25" customHeight="1">
      <c r="A42" s="62"/>
      <c r="B42" s="52">
        <v>92</v>
      </c>
      <c r="C42" s="52"/>
      <c r="D42" s="52" t="s">
        <v>204</v>
      </c>
      <c r="E42" s="53">
        <f t="shared" si="13"/>
        <v>0</v>
      </c>
      <c r="F42" s="53">
        <f t="shared" si="13"/>
        <v>0</v>
      </c>
      <c r="G42" s="123" t="e">
        <f t="shared" si="2"/>
        <v>#DIV/0!</v>
      </c>
      <c r="H42" s="53">
        <f t="shared" si="13"/>
        <v>0</v>
      </c>
    </row>
    <row r="43" spans="1:8" s="4" customFormat="1" ht="27" customHeight="1">
      <c r="A43" s="62"/>
      <c r="B43" s="62">
        <v>922</v>
      </c>
      <c r="C43" s="63"/>
      <c r="D43" s="68" t="s">
        <v>205</v>
      </c>
      <c r="E43" s="64">
        <f t="shared" si="13"/>
        <v>0</v>
      </c>
      <c r="F43" s="64">
        <f t="shared" si="13"/>
        <v>0</v>
      </c>
      <c r="G43" s="123" t="e">
        <f t="shared" si="2"/>
        <v>#DIV/0!</v>
      </c>
      <c r="H43" s="64">
        <f t="shared" si="13"/>
        <v>0</v>
      </c>
    </row>
    <row r="44" spans="1:8" ht="27" customHeight="1">
      <c r="A44" s="69"/>
      <c r="B44" s="70">
        <v>9221</v>
      </c>
      <c r="C44" s="69"/>
      <c r="D44" s="71" t="s">
        <v>206</v>
      </c>
      <c r="E44" s="61">
        <v>0</v>
      </c>
      <c r="F44" s="61">
        <v>0</v>
      </c>
      <c r="G44" s="123" t="e">
        <f t="shared" si="2"/>
        <v>#DIV/0!</v>
      </c>
      <c r="H44" s="61">
        <v>0</v>
      </c>
    </row>
    <row r="45" spans="1:8" ht="27" customHeight="1">
      <c r="A45" s="69"/>
      <c r="B45" s="70">
        <v>9222</v>
      </c>
      <c r="C45" s="69"/>
      <c r="D45" s="71" t="s">
        <v>207</v>
      </c>
      <c r="E45" s="61">
        <v>0</v>
      </c>
      <c r="F45" s="61">
        <v>0</v>
      </c>
      <c r="G45" s="123" t="e">
        <f t="shared" si="2"/>
        <v>#DIV/0!</v>
      </c>
      <c r="H45" s="61">
        <v>0</v>
      </c>
    </row>
    <row r="46" spans="1:8" ht="25.5" hidden="1">
      <c r="A46" s="58"/>
      <c r="B46" s="58"/>
      <c r="C46" s="59" t="s">
        <v>208</v>
      </c>
      <c r="D46" s="6" t="s">
        <v>96</v>
      </c>
      <c r="E46" s="75">
        <v>2000</v>
      </c>
      <c r="F46" s="75">
        <v>2000</v>
      </c>
      <c r="G46" s="123">
        <f t="shared" si="2"/>
        <v>100</v>
      </c>
      <c r="H46" s="75">
        <v>2000</v>
      </c>
    </row>
    <row r="47" spans="1:8" ht="25.5" hidden="1">
      <c r="A47" s="58"/>
      <c r="B47" s="58"/>
      <c r="C47" s="59" t="s">
        <v>209</v>
      </c>
      <c r="D47" s="6" t="s">
        <v>210</v>
      </c>
      <c r="E47" s="75">
        <v>0</v>
      </c>
      <c r="F47" s="75">
        <v>0</v>
      </c>
      <c r="G47" s="123" t="e">
        <f t="shared" si="2"/>
        <v>#DIV/0!</v>
      </c>
      <c r="H47" s="75">
        <v>0</v>
      </c>
    </row>
    <row r="48" spans="1:8" ht="25.5" hidden="1">
      <c r="A48" s="58"/>
      <c r="B48" s="58"/>
      <c r="C48" s="59" t="s">
        <v>211</v>
      </c>
      <c r="D48" s="6" t="s">
        <v>212</v>
      </c>
      <c r="E48" s="75">
        <v>1328</v>
      </c>
      <c r="F48" s="75">
        <v>1328</v>
      </c>
      <c r="G48" s="123">
        <f t="shared" si="2"/>
        <v>100</v>
      </c>
      <c r="H48" s="75">
        <v>1328</v>
      </c>
    </row>
    <row r="49" spans="1:9" hidden="1">
      <c r="A49" s="58"/>
      <c r="B49" s="58"/>
      <c r="C49" s="59" t="s">
        <v>213</v>
      </c>
      <c r="D49" s="6" t="s">
        <v>214</v>
      </c>
      <c r="E49" s="75">
        <v>0</v>
      </c>
      <c r="F49" s="75">
        <v>0</v>
      </c>
      <c r="G49" s="123" t="e">
        <f t="shared" si="2"/>
        <v>#DIV/0!</v>
      </c>
      <c r="H49" s="75">
        <v>0</v>
      </c>
    </row>
    <row r="50" spans="1:9" ht="25.5" hidden="1">
      <c r="A50" s="58"/>
      <c r="B50" s="58"/>
      <c r="C50" s="59" t="s">
        <v>215</v>
      </c>
      <c r="D50" s="6" t="s">
        <v>216</v>
      </c>
      <c r="E50" s="75">
        <v>3315</v>
      </c>
      <c r="F50" s="75">
        <v>3315</v>
      </c>
      <c r="G50" s="123">
        <f t="shared" si="2"/>
        <v>100</v>
      </c>
      <c r="H50" s="75">
        <v>3315</v>
      </c>
    </row>
    <row r="51" spans="1:9" ht="23.25" customHeight="1">
      <c r="A51" s="76"/>
      <c r="B51" s="76"/>
      <c r="C51" s="76"/>
      <c r="D51" s="77" t="s">
        <v>4</v>
      </c>
      <c r="E51" s="78">
        <f t="shared" ref="E51:H51" si="14">E12+E41</f>
        <v>2690325</v>
      </c>
      <c r="F51" s="78">
        <f t="shared" si="14"/>
        <v>-44385.23</v>
      </c>
      <c r="G51" s="123">
        <f t="shared" si="2"/>
        <v>-1.6498092237926647</v>
      </c>
      <c r="H51" s="192">
        <f t="shared" si="14"/>
        <v>2652363.4900000002</v>
      </c>
    </row>
    <row r="52" spans="1:9" ht="27" customHeight="1">
      <c r="A52" s="79"/>
      <c r="B52" s="79"/>
      <c r="C52" s="79"/>
      <c r="D52" s="79"/>
      <c r="E52" s="79"/>
      <c r="F52" s="79"/>
      <c r="H52" s="79"/>
    </row>
    <row r="53" spans="1:9" ht="15.75" customHeight="1">
      <c r="A53" s="79"/>
      <c r="B53" s="79"/>
      <c r="C53" s="79"/>
      <c r="D53" s="79"/>
      <c r="E53" s="79"/>
      <c r="F53" s="79"/>
      <c r="H53" s="79"/>
    </row>
    <row r="54" spans="1:9" ht="15.75" customHeight="1">
      <c r="A54" s="79"/>
      <c r="B54" s="79"/>
      <c r="C54" s="79"/>
      <c r="D54" s="79"/>
      <c r="E54" s="79"/>
      <c r="F54" s="79"/>
      <c r="H54" s="79"/>
    </row>
    <row r="55" spans="1:9" ht="15.75" customHeight="1">
      <c r="A55" s="79"/>
      <c r="B55" s="79"/>
      <c r="C55" s="79"/>
      <c r="D55" s="79"/>
      <c r="E55" s="79"/>
      <c r="F55" s="79"/>
      <c r="H55" s="79"/>
    </row>
    <row r="56" spans="1:9" ht="15.75" customHeight="1">
      <c r="A56" s="79"/>
      <c r="B56" s="79"/>
      <c r="C56" s="79"/>
      <c r="D56" s="79"/>
      <c r="E56" s="79"/>
      <c r="F56" s="79"/>
      <c r="H56" s="79"/>
    </row>
    <row r="57" spans="1:9" ht="15.75" customHeight="1">
      <c r="A57" s="79"/>
      <c r="B57" s="79"/>
      <c r="C57" s="79"/>
      <c r="D57" s="79"/>
      <c r="E57" s="79"/>
      <c r="F57" s="79"/>
      <c r="H57" s="79"/>
    </row>
    <row r="58" spans="1:9">
      <c r="A58" s="323" t="s">
        <v>8</v>
      </c>
      <c r="B58" s="326"/>
      <c r="C58" s="326"/>
      <c r="D58" s="326"/>
      <c r="E58" s="326"/>
      <c r="F58" s="326"/>
    </row>
    <row r="59" spans="1:9">
      <c r="A59" s="80"/>
      <c r="B59" s="80"/>
      <c r="C59" s="80"/>
      <c r="D59" s="80"/>
      <c r="E59" s="46"/>
      <c r="F59" s="46"/>
      <c r="H59" s="46"/>
    </row>
    <row r="60" spans="1:9" ht="23.25">
      <c r="A60" s="47" t="s">
        <v>168</v>
      </c>
      <c r="B60" s="48" t="s">
        <v>169</v>
      </c>
      <c r="C60" s="48" t="s">
        <v>170</v>
      </c>
      <c r="D60" s="48" t="s">
        <v>217</v>
      </c>
      <c r="E60" s="47" t="s">
        <v>172</v>
      </c>
      <c r="F60" s="47" t="s">
        <v>136</v>
      </c>
      <c r="G60" s="128" t="s">
        <v>238</v>
      </c>
      <c r="H60" s="47" t="s">
        <v>134</v>
      </c>
    </row>
    <row r="61" spans="1:9">
      <c r="A61" s="47"/>
      <c r="B61" s="48"/>
      <c r="C61" s="48"/>
      <c r="D61" s="129" t="s">
        <v>138</v>
      </c>
      <c r="E61" s="129" t="s">
        <v>139</v>
      </c>
      <c r="F61" s="129" t="s">
        <v>140</v>
      </c>
      <c r="G61" s="126" t="s">
        <v>141</v>
      </c>
      <c r="H61" s="130" t="s">
        <v>142</v>
      </c>
    </row>
    <row r="62" spans="1:9">
      <c r="A62" s="52">
        <v>3</v>
      </c>
      <c r="B62" s="52"/>
      <c r="C62" s="52"/>
      <c r="D62" s="52" t="s">
        <v>11</v>
      </c>
      <c r="E62" s="5">
        <f>E63+E76+E116+E124+E131</f>
        <v>2657225</v>
      </c>
      <c r="F62" s="5">
        <f>F63+F76+F116+F124+F131</f>
        <v>-44385.229999999996</v>
      </c>
      <c r="G62" s="124">
        <f>F62/E62*100</f>
        <v>-1.6703602442397614</v>
      </c>
      <c r="H62" s="110">
        <f>H63+H76+H116+H124+H131</f>
        <v>2612839.7699999996</v>
      </c>
      <c r="I62" s="56"/>
    </row>
    <row r="63" spans="1:9">
      <c r="A63" s="52"/>
      <c r="B63" s="81">
        <v>31</v>
      </c>
      <c r="C63" s="54"/>
      <c r="D63" s="81" t="s">
        <v>57</v>
      </c>
      <c r="E63" s="82">
        <f t="shared" ref="E63:F63" si="15">E64+E66+E68</f>
        <v>2245070</v>
      </c>
      <c r="F63" s="82">
        <f t="shared" si="15"/>
        <v>0</v>
      </c>
      <c r="G63" s="124">
        <f t="shared" ref="G63:G126" si="16">F63/E63*100</f>
        <v>0</v>
      </c>
      <c r="H63" s="111">
        <f>H64+H66+H68</f>
        <v>2245070</v>
      </c>
    </row>
    <row r="64" spans="1:9" s="4" customFormat="1">
      <c r="A64" s="52"/>
      <c r="B64" s="52">
        <v>311</v>
      </c>
      <c r="C64" s="52"/>
      <c r="D64" s="52" t="s">
        <v>218</v>
      </c>
      <c r="E64" s="83">
        <f t="shared" ref="E64:H64" si="17">E65</f>
        <v>1945550</v>
      </c>
      <c r="F64" s="83">
        <f t="shared" si="17"/>
        <v>0</v>
      </c>
      <c r="G64" s="124">
        <f t="shared" si="16"/>
        <v>0</v>
      </c>
      <c r="H64" s="112">
        <f t="shared" si="17"/>
        <v>1945550</v>
      </c>
    </row>
    <row r="65" spans="1:9">
      <c r="A65" s="52"/>
      <c r="B65" s="54">
        <v>3111</v>
      </c>
      <c r="C65" s="54"/>
      <c r="D65" s="54" t="s">
        <v>59</v>
      </c>
      <c r="E65" s="85">
        <v>1945550</v>
      </c>
      <c r="F65" s="85">
        <v>0</v>
      </c>
      <c r="G65" s="124">
        <f t="shared" si="16"/>
        <v>0</v>
      </c>
      <c r="H65" s="85">
        <v>1945550</v>
      </c>
    </row>
    <row r="66" spans="1:9" s="4" customFormat="1">
      <c r="A66" s="52"/>
      <c r="B66" s="52">
        <v>312</v>
      </c>
      <c r="C66" s="52"/>
      <c r="D66" s="52" t="s">
        <v>60</v>
      </c>
      <c r="E66" s="83">
        <f t="shared" ref="E66:H66" si="18">E67</f>
        <v>86200</v>
      </c>
      <c r="F66" s="83">
        <f t="shared" si="18"/>
        <v>0</v>
      </c>
      <c r="G66" s="124">
        <f t="shared" si="16"/>
        <v>0</v>
      </c>
      <c r="H66" s="112">
        <f t="shared" si="18"/>
        <v>86200</v>
      </c>
    </row>
    <row r="67" spans="1:9">
      <c r="A67" s="52"/>
      <c r="B67" s="54">
        <v>3121</v>
      </c>
      <c r="C67" s="54"/>
      <c r="D67" s="54" t="s">
        <v>60</v>
      </c>
      <c r="E67" s="85">
        <v>86200</v>
      </c>
      <c r="F67" s="85">
        <v>0</v>
      </c>
      <c r="G67" s="124">
        <f t="shared" si="16"/>
        <v>0</v>
      </c>
      <c r="H67" s="85">
        <v>86200</v>
      </c>
    </row>
    <row r="68" spans="1:9" s="4" customFormat="1">
      <c r="A68" s="52"/>
      <c r="B68" s="52">
        <v>313</v>
      </c>
      <c r="C68" s="52"/>
      <c r="D68" s="52" t="s">
        <v>61</v>
      </c>
      <c r="E68" s="83">
        <f t="shared" ref="E68:H68" si="19">E69</f>
        <v>213320</v>
      </c>
      <c r="F68" s="83">
        <f t="shared" si="19"/>
        <v>0</v>
      </c>
      <c r="G68" s="124">
        <f t="shared" si="16"/>
        <v>0</v>
      </c>
      <c r="H68" s="112">
        <f t="shared" si="19"/>
        <v>213320</v>
      </c>
    </row>
    <row r="69" spans="1:9" ht="25.5">
      <c r="A69" s="52"/>
      <c r="B69" s="54">
        <v>3132</v>
      </c>
      <c r="C69" s="54"/>
      <c r="D69" s="54" t="s">
        <v>62</v>
      </c>
      <c r="E69" s="85">
        <v>213320</v>
      </c>
      <c r="F69" s="85">
        <v>0</v>
      </c>
      <c r="G69" s="124">
        <f t="shared" si="16"/>
        <v>0</v>
      </c>
      <c r="H69" s="85">
        <v>213320</v>
      </c>
      <c r="I69" s="56"/>
    </row>
    <row r="70" spans="1:9" ht="25.5">
      <c r="A70" s="52"/>
      <c r="B70" s="54">
        <v>3133</v>
      </c>
      <c r="C70" s="54"/>
      <c r="D70" s="54" t="s">
        <v>111</v>
      </c>
      <c r="E70" s="84">
        <v>0</v>
      </c>
      <c r="F70" s="84">
        <v>0</v>
      </c>
      <c r="G70" s="124" t="e">
        <f t="shared" si="16"/>
        <v>#DIV/0!</v>
      </c>
      <c r="H70" s="85">
        <v>0</v>
      </c>
    </row>
    <row r="71" spans="1:9" hidden="1">
      <c r="A71" s="72"/>
      <c r="B71" s="72"/>
      <c r="C71" s="73" t="s">
        <v>202</v>
      </c>
      <c r="D71" s="73" t="s">
        <v>10</v>
      </c>
      <c r="E71" s="74">
        <v>72468</v>
      </c>
      <c r="F71" s="74">
        <v>72468</v>
      </c>
      <c r="G71" s="124">
        <f t="shared" si="16"/>
        <v>100</v>
      </c>
      <c r="H71" s="113">
        <v>72468</v>
      </c>
    </row>
    <row r="72" spans="1:9" hidden="1">
      <c r="A72" s="72"/>
      <c r="B72" s="72"/>
      <c r="C72" s="73" t="s">
        <v>196</v>
      </c>
      <c r="D72" s="73" t="s">
        <v>197</v>
      </c>
      <c r="E72" s="74"/>
      <c r="F72" s="74"/>
      <c r="G72" s="124" t="e">
        <f t="shared" si="16"/>
        <v>#DIV/0!</v>
      </c>
      <c r="H72" s="113"/>
    </row>
    <row r="73" spans="1:9" hidden="1">
      <c r="A73" s="57"/>
      <c r="B73" s="58"/>
      <c r="C73" s="59" t="s">
        <v>178</v>
      </c>
      <c r="D73" s="59" t="s">
        <v>179</v>
      </c>
      <c r="E73" s="60">
        <v>1766176</v>
      </c>
      <c r="F73" s="60">
        <v>1766176</v>
      </c>
      <c r="G73" s="124">
        <f t="shared" si="16"/>
        <v>100</v>
      </c>
      <c r="H73" s="114">
        <v>1766176</v>
      </c>
      <c r="I73" s="86"/>
    </row>
    <row r="74" spans="1:9" hidden="1">
      <c r="A74" s="58"/>
      <c r="B74" s="58"/>
      <c r="C74" s="59" t="s">
        <v>213</v>
      </c>
      <c r="D74" s="6" t="s">
        <v>214</v>
      </c>
      <c r="E74" s="75"/>
      <c r="F74" s="75"/>
      <c r="G74" s="124" t="e">
        <f t="shared" si="16"/>
        <v>#DIV/0!</v>
      </c>
      <c r="H74" s="115"/>
    </row>
    <row r="75" spans="1:9" hidden="1">
      <c r="A75" s="72"/>
      <c r="B75" s="72"/>
      <c r="C75" s="73" t="s">
        <v>188</v>
      </c>
      <c r="D75" s="73" t="s">
        <v>189</v>
      </c>
      <c r="E75" s="74">
        <v>545</v>
      </c>
      <c r="F75" s="74">
        <v>545</v>
      </c>
      <c r="G75" s="124">
        <f t="shared" si="16"/>
        <v>100</v>
      </c>
      <c r="H75" s="113">
        <v>545</v>
      </c>
      <c r="I75" s="56"/>
    </row>
    <row r="76" spans="1:9">
      <c r="A76" s="65"/>
      <c r="B76" s="63">
        <v>32</v>
      </c>
      <c r="C76" s="63"/>
      <c r="D76" s="63" t="s">
        <v>12</v>
      </c>
      <c r="E76" s="87">
        <f t="shared" ref="E76" si="20">E77+E82+E89+E99</f>
        <v>371955</v>
      </c>
      <c r="F76" s="87">
        <f>F77+F82+F89+F99</f>
        <v>-46101.619999999995</v>
      </c>
      <c r="G76" s="124">
        <f t="shared" si="16"/>
        <v>-12.394407925689935</v>
      </c>
      <c r="H76" s="116">
        <f>H77+H82+H89+H99</f>
        <v>325853.38</v>
      </c>
    </row>
    <row r="77" spans="1:9" s="4" customFormat="1">
      <c r="A77" s="62"/>
      <c r="B77" s="62">
        <v>321</v>
      </c>
      <c r="C77" s="62"/>
      <c r="D77" s="62" t="s">
        <v>13</v>
      </c>
      <c r="E77" s="88">
        <f t="shared" ref="E77" si="21">SUM(E78:E81)</f>
        <v>83800</v>
      </c>
      <c r="F77" s="88">
        <f t="shared" ref="F77:H77" si="22">SUM(F78:F81)</f>
        <v>1859.21</v>
      </c>
      <c r="G77" s="124">
        <f t="shared" si="16"/>
        <v>2.2186276849642006</v>
      </c>
      <c r="H77" s="117">
        <f t="shared" si="22"/>
        <v>85659.21</v>
      </c>
    </row>
    <row r="78" spans="1:9">
      <c r="A78" s="65"/>
      <c r="B78" s="65">
        <v>3211</v>
      </c>
      <c r="C78" s="65"/>
      <c r="D78" s="65" t="s">
        <v>14</v>
      </c>
      <c r="E78" s="85">
        <v>3400</v>
      </c>
      <c r="F78" s="85">
        <v>1059.21</v>
      </c>
      <c r="G78" s="124">
        <f t="shared" si="16"/>
        <v>31.15323529411765</v>
      </c>
      <c r="H78" s="85">
        <v>4459.21</v>
      </c>
    </row>
    <row r="79" spans="1:9" ht="26.25">
      <c r="A79" s="89"/>
      <c r="B79" s="89">
        <v>3212</v>
      </c>
      <c r="C79" s="89"/>
      <c r="D79" s="90" t="s">
        <v>219</v>
      </c>
      <c r="E79" s="85">
        <v>79150</v>
      </c>
      <c r="F79" s="85">
        <v>0</v>
      </c>
      <c r="G79" s="124">
        <f t="shared" si="16"/>
        <v>0</v>
      </c>
      <c r="H79" s="85">
        <v>79150</v>
      </c>
    </row>
    <row r="80" spans="1:9">
      <c r="A80" s="65"/>
      <c r="B80" s="65">
        <v>3213</v>
      </c>
      <c r="C80" s="65"/>
      <c r="D80" s="65" t="s">
        <v>47</v>
      </c>
      <c r="E80" s="85">
        <v>800</v>
      </c>
      <c r="F80" s="85">
        <v>-200</v>
      </c>
      <c r="G80" s="124">
        <f t="shared" si="16"/>
        <v>-25</v>
      </c>
      <c r="H80" s="85">
        <v>600</v>
      </c>
    </row>
    <row r="81" spans="1:8">
      <c r="A81" s="65"/>
      <c r="B81" s="65">
        <v>3214</v>
      </c>
      <c r="C81" s="65"/>
      <c r="D81" s="65" t="s">
        <v>16</v>
      </c>
      <c r="E81" s="85">
        <v>450</v>
      </c>
      <c r="F81" s="85">
        <v>1000</v>
      </c>
      <c r="G81" s="124">
        <f t="shared" si="16"/>
        <v>222.22222222222223</v>
      </c>
      <c r="H81" s="85">
        <v>1450</v>
      </c>
    </row>
    <row r="82" spans="1:8" s="4" customFormat="1">
      <c r="A82" s="62"/>
      <c r="B82" s="62">
        <v>322</v>
      </c>
      <c r="C82" s="63"/>
      <c r="D82" s="68" t="s">
        <v>17</v>
      </c>
      <c r="E82" s="88">
        <f t="shared" ref="E82" si="23">SUM(E83:E88)</f>
        <v>181107</v>
      </c>
      <c r="F82" s="88">
        <f>SUM(F83:F88)</f>
        <v>-59480.68</v>
      </c>
      <c r="G82" s="124">
        <f t="shared" si="16"/>
        <v>-32.842838763824702</v>
      </c>
      <c r="H82" s="117">
        <f t="shared" ref="H82" si="24">SUM(H83:H88)</f>
        <v>121626.32</v>
      </c>
    </row>
    <row r="83" spans="1:8">
      <c r="A83" s="65"/>
      <c r="B83" s="65">
        <v>3221</v>
      </c>
      <c r="C83" s="66"/>
      <c r="D83" s="91" t="s">
        <v>220</v>
      </c>
      <c r="E83" s="85">
        <v>15057</v>
      </c>
      <c r="F83" s="85">
        <v>7641.98</v>
      </c>
      <c r="G83" s="124">
        <f t="shared" si="16"/>
        <v>50.753669389652657</v>
      </c>
      <c r="H83" s="85">
        <v>22698.98</v>
      </c>
    </row>
    <row r="84" spans="1:8">
      <c r="A84" s="65"/>
      <c r="B84" s="65">
        <v>3222</v>
      </c>
      <c r="C84" s="66"/>
      <c r="D84" s="91" t="s">
        <v>48</v>
      </c>
      <c r="E84" s="85">
        <v>135200</v>
      </c>
      <c r="F84" s="85">
        <v>-74820.73</v>
      </c>
      <c r="G84" s="124">
        <f t="shared" si="16"/>
        <v>-55.340776627218936</v>
      </c>
      <c r="H84" s="85">
        <v>60379.27</v>
      </c>
    </row>
    <row r="85" spans="1:8">
      <c r="A85" s="65"/>
      <c r="B85" s="65">
        <v>3223</v>
      </c>
      <c r="C85" s="66"/>
      <c r="D85" s="91" t="s">
        <v>19</v>
      </c>
      <c r="E85" s="85">
        <v>25200</v>
      </c>
      <c r="F85" s="85">
        <v>5993.13</v>
      </c>
      <c r="G85" s="124">
        <f t="shared" si="16"/>
        <v>23.782261904761906</v>
      </c>
      <c r="H85" s="85">
        <v>31193.13</v>
      </c>
    </row>
    <row r="86" spans="1:8">
      <c r="A86" s="65"/>
      <c r="B86" s="65">
        <v>3224</v>
      </c>
      <c r="C86" s="66"/>
      <c r="D86" s="91" t="s">
        <v>221</v>
      </c>
      <c r="E86" s="85">
        <v>4600</v>
      </c>
      <c r="F86" s="85">
        <v>800</v>
      </c>
      <c r="G86" s="124">
        <f t="shared" si="16"/>
        <v>17.391304347826086</v>
      </c>
      <c r="H86" s="85">
        <v>5400</v>
      </c>
    </row>
    <row r="87" spans="1:8">
      <c r="A87" s="65"/>
      <c r="B87" s="65">
        <v>3225</v>
      </c>
      <c r="C87" s="66"/>
      <c r="D87" s="91" t="s">
        <v>79</v>
      </c>
      <c r="E87" s="85">
        <v>250</v>
      </c>
      <c r="F87" s="85">
        <v>887.69</v>
      </c>
      <c r="G87" s="124">
        <f t="shared" si="16"/>
        <v>355.07600000000002</v>
      </c>
      <c r="H87" s="85">
        <v>1137.69</v>
      </c>
    </row>
    <row r="88" spans="1:8">
      <c r="A88" s="65"/>
      <c r="B88" s="65">
        <v>3227</v>
      </c>
      <c r="C88" s="63"/>
      <c r="D88" s="65" t="s">
        <v>222</v>
      </c>
      <c r="E88" s="85">
        <v>800</v>
      </c>
      <c r="F88" s="85">
        <v>17.25</v>
      </c>
      <c r="G88" s="124">
        <f t="shared" si="16"/>
        <v>2.15625</v>
      </c>
      <c r="H88" s="85">
        <v>817.25</v>
      </c>
    </row>
    <row r="89" spans="1:8" s="4" customFormat="1">
      <c r="A89" s="62"/>
      <c r="B89" s="62">
        <v>323</v>
      </c>
      <c r="C89" s="63"/>
      <c r="D89" s="68" t="s">
        <v>22</v>
      </c>
      <c r="E89" s="88">
        <f t="shared" ref="E89" si="25">SUM(E90:E98)</f>
        <v>100748</v>
      </c>
      <c r="F89" s="88">
        <f t="shared" ref="F89:H89" si="26">SUM(F90:F98)</f>
        <v>11372.05</v>
      </c>
      <c r="G89" s="124">
        <f t="shared" si="16"/>
        <v>11.287618612776432</v>
      </c>
      <c r="H89" s="117">
        <f t="shared" si="26"/>
        <v>112120.05</v>
      </c>
    </row>
    <row r="90" spans="1:8">
      <c r="A90" s="65"/>
      <c r="B90" s="65">
        <v>3231</v>
      </c>
      <c r="C90" s="66"/>
      <c r="D90" s="91" t="s">
        <v>23</v>
      </c>
      <c r="E90" s="92">
        <v>1800</v>
      </c>
      <c r="F90" s="92">
        <v>618.54999999999995</v>
      </c>
      <c r="G90" s="124">
        <f t="shared" si="16"/>
        <v>34.363888888888887</v>
      </c>
      <c r="H90" s="118">
        <v>2418.5500000000002</v>
      </c>
    </row>
    <row r="91" spans="1:8">
      <c r="A91" s="65"/>
      <c r="B91" s="65">
        <v>3232</v>
      </c>
      <c r="C91" s="66"/>
      <c r="D91" s="91" t="s">
        <v>223</v>
      </c>
      <c r="E91" s="85">
        <v>79277</v>
      </c>
      <c r="F91" s="85">
        <v>1575.77</v>
      </c>
      <c r="G91" s="124">
        <f t="shared" si="16"/>
        <v>1.9876761229612623</v>
      </c>
      <c r="H91" s="85">
        <v>80852.77</v>
      </c>
    </row>
    <row r="92" spans="1:8">
      <c r="A92" s="65"/>
      <c r="B92" s="65">
        <v>3233</v>
      </c>
      <c r="C92" s="66"/>
      <c r="D92" s="91" t="s">
        <v>224</v>
      </c>
      <c r="E92" s="85">
        <v>0</v>
      </c>
      <c r="F92" s="85">
        <v>0</v>
      </c>
      <c r="G92" s="124" t="e">
        <f t="shared" si="16"/>
        <v>#DIV/0!</v>
      </c>
      <c r="H92" s="85">
        <v>0</v>
      </c>
    </row>
    <row r="93" spans="1:8">
      <c r="A93" s="65"/>
      <c r="B93" s="65">
        <v>3234</v>
      </c>
      <c r="C93" s="66"/>
      <c r="D93" s="91" t="s">
        <v>25</v>
      </c>
      <c r="E93" s="85">
        <v>8300</v>
      </c>
      <c r="F93" s="85">
        <v>2244.6999999999998</v>
      </c>
      <c r="G93" s="124">
        <f t="shared" si="16"/>
        <v>27.044578313253009</v>
      </c>
      <c r="H93" s="85">
        <v>10544.7</v>
      </c>
    </row>
    <row r="94" spans="1:8">
      <c r="A94" s="65"/>
      <c r="B94" s="65">
        <v>3235</v>
      </c>
      <c r="C94" s="66"/>
      <c r="D94" s="91" t="s">
        <v>26</v>
      </c>
      <c r="E94" s="84">
        <v>1300</v>
      </c>
      <c r="F94" s="84">
        <v>259.36</v>
      </c>
      <c r="G94" s="124">
        <f t="shared" si="16"/>
        <v>19.950769230769232</v>
      </c>
      <c r="H94" s="85">
        <v>1559.36</v>
      </c>
    </row>
    <row r="95" spans="1:8">
      <c r="A95" s="65"/>
      <c r="B95" s="65">
        <v>3236</v>
      </c>
      <c r="C95" s="66"/>
      <c r="D95" s="91" t="s">
        <v>27</v>
      </c>
      <c r="E95" s="92">
        <v>5800</v>
      </c>
      <c r="F95" s="92">
        <v>5880.01</v>
      </c>
      <c r="G95" s="124">
        <f t="shared" si="16"/>
        <v>101.3794827586207</v>
      </c>
      <c r="H95" s="118">
        <v>11680.01</v>
      </c>
    </row>
    <row r="96" spans="1:8">
      <c r="A96" s="65"/>
      <c r="B96" s="65">
        <v>3237</v>
      </c>
      <c r="C96" s="66"/>
      <c r="D96" s="91" t="s">
        <v>28</v>
      </c>
      <c r="E96" s="85">
        <v>1831</v>
      </c>
      <c r="F96" s="85">
        <v>62.5</v>
      </c>
      <c r="G96" s="124">
        <f t="shared" si="16"/>
        <v>3.4134352812670672</v>
      </c>
      <c r="H96" s="85">
        <v>1893.5</v>
      </c>
    </row>
    <row r="97" spans="1:9">
      <c r="A97" s="65"/>
      <c r="B97" s="65">
        <v>3238</v>
      </c>
      <c r="C97" s="66"/>
      <c r="D97" s="91" t="s">
        <v>29</v>
      </c>
      <c r="E97" s="93">
        <v>2200</v>
      </c>
      <c r="F97" s="93">
        <v>788.5</v>
      </c>
      <c r="G97" s="124">
        <f t="shared" si="16"/>
        <v>35.840909090909093</v>
      </c>
      <c r="H97" s="93">
        <v>2988.5</v>
      </c>
    </row>
    <row r="98" spans="1:9">
      <c r="A98" s="65"/>
      <c r="B98" s="65">
        <v>3239</v>
      </c>
      <c r="C98" s="66"/>
      <c r="D98" s="91" t="s">
        <v>30</v>
      </c>
      <c r="E98" s="85">
        <v>240</v>
      </c>
      <c r="F98" s="85">
        <v>-57.34</v>
      </c>
      <c r="G98" s="124">
        <f t="shared" si="16"/>
        <v>-23.891666666666669</v>
      </c>
      <c r="H98" s="85">
        <v>182.66</v>
      </c>
    </row>
    <row r="99" spans="1:9" s="4" customFormat="1" ht="25.5">
      <c r="A99" s="62"/>
      <c r="B99" s="62">
        <v>329</v>
      </c>
      <c r="C99" s="63"/>
      <c r="D99" s="68" t="s">
        <v>31</v>
      </c>
      <c r="E99" s="88">
        <f t="shared" ref="E99" si="27">SUM(E100:E106)</f>
        <v>6300</v>
      </c>
      <c r="F99" s="88">
        <f t="shared" ref="F99:H99" si="28">SUM(F100:F106)</f>
        <v>147.80000000000001</v>
      </c>
      <c r="G99" s="124">
        <f t="shared" si="16"/>
        <v>2.3460317460317461</v>
      </c>
      <c r="H99" s="117">
        <f t="shared" si="28"/>
        <v>6447.8</v>
      </c>
    </row>
    <row r="100" spans="1:9" ht="25.5">
      <c r="A100" s="65"/>
      <c r="B100" s="65">
        <v>3291</v>
      </c>
      <c r="C100" s="66"/>
      <c r="D100" s="91" t="s">
        <v>225</v>
      </c>
      <c r="E100" s="93">
        <v>1500</v>
      </c>
      <c r="F100" s="93">
        <v>0</v>
      </c>
      <c r="G100" s="124">
        <f t="shared" si="16"/>
        <v>0</v>
      </c>
      <c r="H100" s="93">
        <v>1500</v>
      </c>
    </row>
    <row r="101" spans="1:9">
      <c r="A101" s="65"/>
      <c r="B101" s="65">
        <v>3292</v>
      </c>
      <c r="C101" s="66"/>
      <c r="D101" s="91" t="s">
        <v>32</v>
      </c>
      <c r="E101" s="93">
        <v>0</v>
      </c>
      <c r="F101" s="93">
        <v>0</v>
      </c>
      <c r="G101" s="124" t="e">
        <f t="shared" si="16"/>
        <v>#DIV/0!</v>
      </c>
      <c r="H101" s="93">
        <v>0</v>
      </c>
    </row>
    <row r="102" spans="1:9">
      <c r="A102" s="65"/>
      <c r="B102" s="65">
        <v>3293</v>
      </c>
      <c r="C102" s="66"/>
      <c r="D102" s="91" t="s">
        <v>33</v>
      </c>
      <c r="E102" s="93">
        <v>0</v>
      </c>
      <c r="F102" s="93">
        <v>0</v>
      </c>
      <c r="G102" s="124" t="e">
        <f t="shared" si="16"/>
        <v>#DIV/0!</v>
      </c>
      <c r="H102" s="93">
        <v>0</v>
      </c>
    </row>
    <row r="103" spans="1:9">
      <c r="A103" s="65"/>
      <c r="B103" s="65">
        <v>3294</v>
      </c>
      <c r="C103" s="66"/>
      <c r="D103" s="91" t="s">
        <v>34</v>
      </c>
      <c r="E103" s="93">
        <v>200</v>
      </c>
      <c r="F103" s="93">
        <v>125</v>
      </c>
      <c r="G103" s="124">
        <f t="shared" si="16"/>
        <v>62.5</v>
      </c>
      <c r="H103" s="93">
        <v>325</v>
      </c>
    </row>
    <row r="104" spans="1:9">
      <c r="A104" s="65"/>
      <c r="B104" s="65">
        <v>3295</v>
      </c>
      <c r="C104" s="66"/>
      <c r="D104" s="91" t="s">
        <v>35</v>
      </c>
      <c r="E104" s="85">
        <v>250</v>
      </c>
      <c r="F104" s="85">
        <v>22.8</v>
      </c>
      <c r="G104" s="124">
        <f t="shared" si="16"/>
        <v>9.120000000000001</v>
      </c>
      <c r="H104" s="85">
        <v>272.8</v>
      </c>
    </row>
    <row r="105" spans="1:9">
      <c r="A105" s="65"/>
      <c r="B105" s="65">
        <v>3296</v>
      </c>
      <c r="C105" s="66"/>
      <c r="D105" s="91" t="s">
        <v>98</v>
      </c>
      <c r="E105" s="85">
        <v>200</v>
      </c>
      <c r="F105" s="85">
        <v>0</v>
      </c>
      <c r="G105" s="124">
        <f t="shared" si="16"/>
        <v>0</v>
      </c>
      <c r="H105" s="85">
        <v>200</v>
      </c>
    </row>
    <row r="106" spans="1:9">
      <c r="A106" s="65"/>
      <c r="B106" s="65">
        <v>3299</v>
      </c>
      <c r="C106" s="66"/>
      <c r="D106" s="91" t="s">
        <v>31</v>
      </c>
      <c r="E106" s="85">
        <v>4150</v>
      </c>
      <c r="F106" s="85">
        <v>0</v>
      </c>
      <c r="G106" s="124">
        <f t="shared" si="16"/>
        <v>0</v>
      </c>
      <c r="H106" s="85">
        <v>4150</v>
      </c>
    </row>
    <row r="107" spans="1:9" hidden="1">
      <c r="A107" s="72"/>
      <c r="B107" s="72"/>
      <c r="C107" s="73" t="s">
        <v>202</v>
      </c>
      <c r="D107" s="73" t="s">
        <v>10</v>
      </c>
      <c r="E107" s="74">
        <v>85818.5</v>
      </c>
      <c r="F107" s="74">
        <v>85818.5</v>
      </c>
      <c r="G107" s="124">
        <f t="shared" si="16"/>
        <v>100</v>
      </c>
      <c r="H107" s="113">
        <v>85818.5</v>
      </c>
      <c r="I107" s="86"/>
    </row>
    <row r="108" spans="1:9" hidden="1">
      <c r="A108" s="72"/>
      <c r="B108" s="72"/>
      <c r="C108" s="73" t="s">
        <v>196</v>
      </c>
      <c r="D108" s="73" t="s">
        <v>197</v>
      </c>
      <c r="E108" s="74">
        <v>1276</v>
      </c>
      <c r="F108" s="74">
        <v>1276</v>
      </c>
      <c r="G108" s="124">
        <f t="shared" si="16"/>
        <v>100</v>
      </c>
      <c r="H108" s="113">
        <v>1276</v>
      </c>
    </row>
    <row r="109" spans="1:9" ht="25.5" hidden="1">
      <c r="A109" s="58"/>
      <c r="B109" s="58"/>
      <c r="C109" s="59" t="s">
        <v>208</v>
      </c>
      <c r="D109" s="6" t="s">
        <v>96</v>
      </c>
      <c r="E109" s="75"/>
      <c r="F109" s="75"/>
      <c r="G109" s="124" t="e">
        <f t="shared" si="16"/>
        <v>#DIV/0!</v>
      </c>
      <c r="H109" s="115"/>
    </row>
    <row r="110" spans="1:9" hidden="1">
      <c r="A110" s="57"/>
      <c r="B110" s="58"/>
      <c r="C110" s="59" t="s">
        <v>183</v>
      </c>
      <c r="D110" s="59" t="s">
        <v>184</v>
      </c>
      <c r="E110" s="60">
        <v>145674</v>
      </c>
      <c r="F110" s="60">
        <v>145674</v>
      </c>
      <c r="G110" s="124">
        <f t="shared" si="16"/>
        <v>100</v>
      </c>
      <c r="H110" s="114">
        <v>145674</v>
      </c>
    </row>
    <row r="111" spans="1:9" ht="25.5" hidden="1">
      <c r="A111" s="58"/>
      <c r="B111" s="58"/>
      <c r="C111" s="59" t="s">
        <v>211</v>
      </c>
      <c r="D111" s="6" t="s">
        <v>212</v>
      </c>
      <c r="E111" s="75">
        <v>797</v>
      </c>
      <c r="F111" s="75">
        <v>797</v>
      </c>
      <c r="G111" s="124">
        <f t="shared" si="16"/>
        <v>100</v>
      </c>
      <c r="H111" s="115">
        <v>797</v>
      </c>
    </row>
    <row r="112" spans="1:9" hidden="1">
      <c r="A112" s="57"/>
      <c r="B112" s="58"/>
      <c r="C112" s="59" t="s">
        <v>178</v>
      </c>
      <c r="D112" s="59" t="s">
        <v>179</v>
      </c>
      <c r="E112" s="60">
        <v>70022</v>
      </c>
      <c r="F112" s="60">
        <v>70022</v>
      </c>
      <c r="G112" s="124">
        <f t="shared" si="16"/>
        <v>100</v>
      </c>
      <c r="H112" s="114">
        <v>70022</v>
      </c>
    </row>
    <row r="113" spans="1:9" hidden="1">
      <c r="A113" s="58"/>
      <c r="B113" s="58"/>
      <c r="C113" s="59" t="s">
        <v>213</v>
      </c>
      <c r="D113" s="6" t="s">
        <v>214</v>
      </c>
      <c r="E113" s="75"/>
      <c r="F113" s="75"/>
      <c r="G113" s="124" t="e">
        <f t="shared" si="16"/>
        <v>#DIV/0!</v>
      </c>
      <c r="H113" s="115"/>
    </row>
    <row r="114" spans="1:9" hidden="1">
      <c r="A114" s="72"/>
      <c r="B114" s="72"/>
      <c r="C114" s="73" t="s">
        <v>188</v>
      </c>
      <c r="D114" s="73" t="s">
        <v>189</v>
      </c>
      <c r="E114" s="74">
        <v>8281</v>
      </c>
      <c r="F114" s="74">
        <v>8281</v>
      </c>
      <c r="G114" s="124">
        <f t="shared" si="16"/>
        <v>100</v>
      </c>
      <c r="H114" s="113">
        <v>8281</v>
      </c>
    </row>
    <row r="115" spans="1:9" ht="25.5" hidden="1">
      <c r="A115" s="58"/>
      <c r="B115" s="58"/>
      <c r="C115" s="59" t="s">
        <v>215</v>
      </c>
      <c r="D115" s="6" t="s">
        <v>216</v>
      </c>
      <c r="E115" s="75">
        <v>2041</v>
      </c>
      <c r="F115" s="75">
        <v>2041</v>
      </c>
      <c r="G115" s="124">
        <f t="shared" si="16"/>
        <v>100</v>
      </c>
      <c r="H115" s="115">
        <v>2041</v>
      </c>
    </row>
    <row r="116" spans="1:9">
      <c r="A116" s="65"/>
      <c r="B116" s="63">
        <v>34</v>
      </c>
      <c r="C116" s="63"/>
      <c r="D116" s="94" t="s">
        <v>36</v>
      </c>
      <c r="E116" s="87">
        <f t="shared" ref="E116:H116" si="29">E117</f>
        <v>1700</v>
      </c>
      <c r="F116" s="87">
        <f t="shared" si="29"/>
        <v>686.51</v>
      </c>
      <c r="G116" s="124">
        <f t="shared" si="16"/>
        <v>40.382941176470588</v>
      </c>
      <c r="H116" s="116">
        <f t="shared" si="29"/>
        <v>2386.5100000000002</v>
      </c>
    </row>
    <row r="117" spans="1:9" s="4" customFormat="1">
      <c r="A117" s="62"/>
      <c r="B117" s="62">
        <v>343</v>
      </c>
      <c r="C117" s="63"/>
      <c r="D117" s="68" t="s">
        <v>37</v>
      </c>
      <c r="E117" s="88">
        <f t="shared" ref="E117:H117" si="30">E118+E119</f>
        <v>1700</v>
      </c>
      <c r="F117" s="88">
        <f t="shared" si="30"/>
        <v>686.51</v>
      </c>
      <c r="G117" s="124">
        <f t="shared" si="16"/>
        <v>40.382941176470588</v>
      </c>
      <c r="H117" s="117">
        <f t="shared" si="30"/>
        <v>2386.5100000000002</v>
      </c>
    </row>
    <row r="118" spans="1:9" ht="26.25">
      <c r="A118" s="89"/>
      <c r="B118" s="89">
        <v>3431</v>
      </c>
      <c r="C118" s="95"/>
      <c r="D118" s="90" t="s">
        <v>38</v>
      </c>
      <c r="E118" s="85">
        <v>1500</v>
      </c>
      <c r="F118" s="85">
        <v>686.51</v>
      </c>
      <c r="G118" s="124">
        <f t="shared" si="16"/>
        <v>45.767333333333333</v>
      </c>
      <c r="H118" s="85">
        <v>2186.5100000000002</v>
      </c>
      <c r="I118" s="56"/>
    </row>
    <row r="119" spans="1:9">
      <c r="A119" s="65"/>
      <c r="B119" s="65">
        <v>3433</v>
      </c>
      <c r="C119" s="63"/>
      <c r="D119" s="91" t="s">
        <v>92</v>
      </c>
      <c r="E119" s="85">
        <v>200</v>
      </c>
      <c r="F119" s="85">
        <v>0</v>
      </c>
      <c r="G119" s="124">
        <f t="shared" si="16"/>
        <v>0</v>
      </c>
      <c r="H119" s="85">
        <v>200</v>
      </c>
    </row>
    <row r="120" spans="1:9" hidden="1">
      <c r="A120" s="72"/>
      <c r="B120" s="72"/>
      <c r="C120" s="73" t="s">
        <v>202</v>
      </c>
      <c r="D120" s="73" t="s">
        <v>10</v>
      </c>
      <c r="E120" s="74">
        <v>1725.4</v>
      </c>
      <c r="F120" s="74">
        <v>1725.4</v>
      </c>
      <c r="G120" s="124">
        <f t="shared" si="16"/>
        <v>100</v>
      </c>
      <c r="H120" s="113">
        <v>1725.4</v>
      </c>
    </row>
    <row r="121" spans="1:9" hidden="1">
      <c r="A121" s="72"/>
      <c r="B121" s="72"/>
      <c r="C121" s="73" t="s">
        <v>178</v>
      </c>
      <c r="D121" s="73" t="s">
        <v>179</v>
      </c>
      <c r="E121" s="74">
        <v>3500</v>
      </c>
      <c r="F121" s="74">
        <v>3500</v>
      </c>
      <c r="G121" s="124">
        <f t="shared" si="16"/>
        <v>100</v>
      </c>
      <c r="H121" s="113">
        <v>3500</v>
      </c>
      <c r="I121" s="86"/>
    </row>
    <row r="122" spans="1:9" hidden="1">
      <c r="A122" s="57"/>
      <c r="B122" s="58"/>
      <c r="C122" s="59" t="s">
        <v>183</v>
      </c>
      <c r="D122" s="59" t="s">
        <v>184</v>
      </c>
      <c r="E122" s="60">
        <v>200</v>
      </c>
      <c r="F122" s="60">
        <v>200</v>
      </c>
      <c r="G122" s="124">
        <f t="shared" si="16"/>
        <v>100</v>
      </c>
      <c r="H122" s="114">
        <v>200</v>
      </c>
    </row>
    <row r="123" spans="1:9" hidden="1">
      <c r="A123" s="57"/>
      <c r="B123" s="58"/>
      <c r="C123" s="59" t="s">
        <v>208</v>
      </c>
      <c r="D123" s="59" t="s">
        <v>226</v>
      </c>
      <c r="E123" s="60">
        <v>75</v>
      </c>
      <c r="F123" s="60">
        <v>75</v>
      </c>
      <c r="G123" s="124">
        <f t="shared" si="16"/>
        <v>100</v>
      </c>
      <c r="H123" s="114">
        <v>75</v>
      </c>
    </row>
    <row r="124" spans="1:9" ht="38.25">
      <c r="A124" s="63"/>
      <c r="B124" s="63">
        <v>37</v>
      </c>
      <c r="C124" s="63"/>
      <c r="D124" s="94" t="s">
        <v>227</v>
      </c>
      <c r="E124" s="87">
        <f t="shared" ref="E124:F124" si="31">E125</f>
        <v>38500</v>
      </c>
      <c r="F124" s="87">
        <f t="shared" si="31"/>
        <v>0</v>
      </c>
      <c r="G124" s="124">
        <f t="shared" si="16"/>
        <v>0</v>
      </c>
      <c r="H124" s="116">
        <f>H125</f>
        <v>38500</v>
      </c>
    </row>
    <row r="125" spans="1:9" s="4" customFormat="1" ht="25.5">
      <c r="A125" s="62"/>
      <c r="B125" s="62">
        <v>372</v>
      </c>
      <c r="C125" s="63"/>
      <c r="D125" s="68" t="s">
        <v>69</v>
      </c>
      <c r="E125" s="88">
        <f t="shared" ref="E125" si="32">SUM(E126:E128)</f>
        <v>38500</v>
      </c>
      <c r="F125" s="88">
        <f t="shared" ref="F125:H125" si="33">SUM(F126:F128)</f>
        <v>0</v>
      </c>
      <c r="G125" s="124">
        <f t="shared" si="16"/>
        <v>0</v>
      </c>
      <c r="H125" s="117">
        <f t="shared" si="33"/>
        <v>38500</v>
      </c>
    </row>
    <row r="126" spans="1:9" ht="25.5">
      <c r="A126" s="65"/>
      <c r="B126" s="65">
        <v>3721</v>
      </c>
      <c r="C126" s="63"/>
      <c r="D126" s="91" t="s">
        <v>129</v>
      </c>
      <c r="E126" s="85">
        <v>3500</v>
      </c>
      <c r="F126" s="85">
        <v>0</v>
      </c>
      <c r="G126" s="124">
        <f t="shared" si="16"/>
        <v>0</v>
      </c>
      <c r="H126" s="85">
        <v>3500</v>
      </c>
    </row>
    <row r="127" spans="1:9" ht="25.5">
      <c r="A127" s="65"/>
      <c r="B127" s="65">
        <v>3722</v>
      </c>
      <c r="C127" s="63"/>
      <c r="D127" s="91" t="s">
        <v>132</v>
      </c>
      <c r="E127" s="85">
        <v>29000</v>
      </c>
      <c r="F127" s="85">
        <v>0</v>
      </c>
      <c r="G127" s="124">
        <f t="shared" ref="G127:G163" si="34">F127/E127*100</f>
        <v>0</v>
      </c>
      <c r="H127" s="85">
        <v>29000</v>
      </c>
    </row>
    <row r="128" spans="1:9" ht="25.5">
      <c r="A128" s="65"/>
      <c r="B128" s="65">
        <v>3723</v>
      </c>
      <c r="C128" s="63"/>
      <c r="D128" s="91" t="s">
        <v>228</v>
      </c>
      <c r="E128" s="93">
        <v>6000</v>
      </c>
      <c r="F128" s="93">
        <v>0</v>
      </c>
      <c r="G128" s="124">
        <f t="shared" si="34"/>
        <v>0</v>
      </c>
      <c r="H128" s="93">
        <v>6000</v>
      </c>
    </row>
    <row r="129" spans="1:9" hidden="1">
      <c r="A129" s="72"/>
      <c r="B129" s="72"/>
      <c r="C129" s="73" t="s">
        <v>202</v>
      </c>
      <c r="D129" s="73" t="s">
        <v>10</v>
      </c>
      <c r="E129" s="74">
        <v>11546.87</v>
      </c>
      <c r="F129" s="74">
        <v>11546.87</v>
      </c>
      <c r="G129" s="124">
        <f t="shared" si="34"/>
        <v>100</v>
      </c>
      <c r="H129" s="113">
        <v>11546.87</v>
      </c>
    </row>
    <row r="130" spans="1:9" hidden="1">
      <c r="A130" s="57"/>
      <c r="B130" s="58"/>
      <c r="C130" s="59" t="s">
        <v>178</v>
      </c>
      <c r="D130" s="59" t="s">
        <v>179</v>
      </c>
      <c r="E130" s="60">
        <v>45500</v>
      </c>
      <c r="F130" s="60">
        <v>45500</v>
      </c>
      <c r="G130" s="124">
        <f t="shared" si="34"/>
        <v>100</v>
      </c>
      <c r="H130" s="114">
        <v>45500</v>
      </c>
      <c r="I130" s="86"/>
    </row>
    <row r="131" spans="1:9" s="4" customFormat="1">
      <c r="A131" s="96"/>
      <c r="B131" s="96">
        <v>38</v>
      </c>
      <c r="C131" s="95"/>
      <c r="D131" s="97" t="s">
        <v>105</v>
      </c>
      <c r="E131" s="88">
        <f>E132+E134</f>
        <v>0</v>
      </c>
      <c r="F131" s="88">
        <f>F132+F134</f>
        <v>1029.8800000000001</v>
      </c>
      <c r="G131" s="124" t="e">
        <f t="shared" si="34"/>
        <v>#DIV/0!</v>
      </c>
      <c r="H131" s="117">
        <f>H132+H134</f>
        <v>1029.8800000000001</v>
      </c>
    </row>
    <row r="132" spans="1:9" s="4" customFormat="1">
      <c r="A132" s="96"/>
      <c r="B132" s="96">
        <v>381</v>
      </c>
      <c r="C132" s="95"/>
      <c r="D132" s="97" t="s">
        <v>106</v>
      </c>
      <c r="E132" s="88">
        <f>E133</f>
        <v>0</v>
      </c>
      <c r="F132" s="88">
        <f>F133</f>
        <v>0</v>
      </c>
      <c r="G132" s="124" t="e">
        <f t="shared" si="34"/>
        <v>#DIV/0!</v>
      </c>
      <c r="H132" s="117">
        <f>H133</f>
        <v>0</v>
      </c>
    </row>
    <row r="133" spans="1:9" s="4" customFormat="1">
      <c r="A133" s="96"/>
      <c r="B133" s="89">
        <v>3812</v>
      </c>
      <c r="C133" s="95"/>
      <c r="D133" s="98" t="s">
        <v>107</v>
      </c>
      <c r="E133" s="92">
        <v>0</v>
      </c>
      <c r="F133" s="92">
        <v>0</v>
      </c>
      <c r="G133" s="124" t="e">
        <f t="shared" si="34"/>
        <v>#DIV/0!</v>
      </c>
      <c r="H133" s="118">
        <v>0</v>
      </c>
    </row>
    <row r="134" spans="1:9" s="4" customFormat="1">
      <c r="A134" s="96"/>
      <c r="B134" s="96">
        <v>383</v>
      </c>
      <c r="C134" s="95"/>
      <c r="D134" s="97" t="s">
        <v>229</v>
      </c>
      <c r="E134" s="88">
        <f t="shared" ref="E134" si="35">E136</f>
        <v>0</v>
      </c>
      <c r="F134" s="88">
        <f>F135</f>
        <v>1029.8800000000001</v>
      </c>
      <c r="G134" s="124" t="e">
        <f t="shared" si="34"/>
        <v>#DIV/0!</v>
      </c>
      <c r="H134" s="117">
        <f>H135</f>
        <v>1029.8800000000001</v>
      </c>
    </row>
    <row r="135" spans="1:9" s="4" customFormat="1">
      <c r="A135" s="96"/>
      <c r="B135" s="89">
        <v>3812</v>
      </c>
      <c r="C135" s="95"/>
      <c r="D135" s="98" t="s">
        <v>107</v>
      </c>
      <c r="E135" s="92">
        <v>0</v>
      </c>
      <c r="F135" s="92">
        <v>1029.8800000000001</v>
      </c>
      <c r="G135" s="124" t="e">
        <f t="shared" si="34"/>
        <v>#DIV/0!</v>
      </c>
      <c r="H135" s="118">
        <v>1029.8800000000001</v>
      </c>
    </row>
    <row r="136" spans="1:9" ht="26.25">
      <c r="A136" s="89"/>
      <c r="B136" s="89">
        <v>3831</v>
      </c>
      <c r="C136" s="95"/>
      <c r="D136" s="99" t="s">
        <v>230</v>
      </c>
      <c r="E136" s="84"/>
      <c r="F136" s="84"/>
      <c r="G136" s="124" t="e">
        <f t="shared" si="34"/>
        <v>#DIV/0!</v>
      </c>
      <c r="H136" s="85"/>
    </row>
    <row r="137" spans="1:9" hidden="1">
      <c r="A137" s="57"/>
      <c r="B137" s="58"/>
      <c r="C137" s="59" t="s">
        <v>178</v>
      </c>
      <c r="D137" s="59" t="s">
        <v>179</v>
      </c>
      <c r="E137" s="60">
        <v>0</v>
      </c>
      <c r="F137" s="60">
        <v>0</v>
      </c>
      <c r="G137" s="124" t="e">
        <f t="shared" si="34"/>
        <v>#DIV/0!</v>
      </c>
      <c r="H137" s="114">
        <v>0</v>
      </c>
    </row>
    <row r="138" spans="1:9" ht="25.5">
      <c r="A138" s="69">
        <v>4</v>
      </c>
      <c r="B138" s="69"/>
      <c r="C138" s="69"/>
      <c r="D138" s="100" t="s">
        <v>71</v>
      </c>
      <c r="E138" s="83">
        <f t="shared" ref="E138:H138" si="36">E139+E159</f>
        <v>33100</v>
      </c>
      <c r="F138" s="83">
        <f t="shared" si="36"/>
        <v>0</v>
      </c>
      <c r="G138" s="124">
        <f t="shared" si="34"/>
        <v>0</v>
      </c>
      <c r="H138" s="112">
        <f t="shared" si="36"/>
        <v>33100</v>
      </c>
    </row>
    <row r="139" spans="1:9" ht="25.5">
      <c r="A139" s="54"/>
      <c r="B139" s="81">
        <v>42</v>
      </c>
      <c r="C139" s="81"/>
      <c r="D139" s="101" t="s">
        <v>72</v>
      </c>
      <c r="E139" s="82">
        <f t="shared" ref="E139:H139" si="37">E140+E142+E149</f>
        <v>33100</v>
      </c>
      <c r="F139" s="82">
        <f t="shared" si="37"/>
        <v>0</v>
      </c>
      <c r="G139" s="124">
        <f t="shared" si="34"/>
        <v>0</v>
      </c>
      <c r="H139" s="111">
        <f t="shared" si="37"/>
        <v>33100</v>
      </c>
    </row>
    <row r="140" spans="1:9" s="4" customFormat="1">
      <c r="A140" s="52"/>
      <c r="B140" s="52">
        <v>421</v>
      </c>
      <c r="C140" s="81"/>
      <c r="D140" s="100" t="s">
        <v>231</v>
      </c>
      <c r="E140" s="102">
        <f t="shared" ref="E140:H140" si="38">E141</f>
        <v>0</v>
      </c>
      <c r="F140" s="102">
        <f t="shared" si="38"/>
        <v>0</v>
      </c>
      <c r="G140" s="124" t="e">
        <f t="shared" si="34"/>
        <v>#DIV/0!</v>
      </c>
      <c r="H140" s="102">
        <f t="shared" si="38"/>
        <v>0</v>
      </c>
    </row>
    <row r="141" spans="1:9">
      <c r="A141" s="54"/>
      <c r="B141" s="54">
        <v>4212</v>
      </c>
      <c r="C141" s="81"/>
      <c r="D141" s="71" t="s">
        <v>232</v>
      </c>
      <c r="E141" s="93">
        <v>0</v>
      </c>
      <c r="F141" s="93">
        <v>0</v>
      </c>
      <c r="G141" s="124" t="e">
        <f t="shared" si="34"/>
        <v>#DIV/0!</v>
      </c>
      <c r="H141" s="93">
        <v>0</v>
      </c>
    </row>
    <row r="142" spans="1:9" s="4" customFormat="1">
      <c r="A142" s="52"/>
      <c r="B142" s="52">
        <v>422</v>
      </c>
      <c r="C142" s="52"/>
      <c r="D142" s="100" t="s">
        <v>80</v>
      </c>
      <c r="E142" s="83">
        <f t="shared" ref="E142" si="39">SUM(E143:E148)</f>
        <v>5100</v>
      </c>
      <c r="F142" s="83">
        <f t="shared" ref="F142:H142" si="40">SUM(F143:F148)</f>
        <v>0</v>
      </c>
      <c r="G142" s="124">
        <f t="shared" si="34"/>
        <v>0</v>
      </c>
      <c r="H142" s="112">
        <f t="shared" si="40"/>
        <v>5100</v>
      </c>
    </row>
    <row r="143" spans="1:9">
      <c r="A143" s="54"/>
      <c r="B143" s="54">
        <v>4221</v>
      </c>
      <c r="C143" s="54"/>
      <c r="D143" s="71" t="s">
        <v>81</v>
      </c>
      <c r="E143" s="85">
        <v>2000</v>
      </c>
      <c r="F143" s="85">
        <v>0</v>
      </c>
      <c r="G143" s="124">
        <f t="shared" si="34"/>
        <v>0</v>
      </c>
      <c r="H143" s="85">
        <v>2000</v>
      </c>
    </row>
    <row r="144" spans="1:9">
      <c r="A144" s="54"/>
      <c r="B144" s="54">
        <v>4222</v>
      </c>
      <c r="C144" s="54"/>
      <c r="D144" s="71" t="s">
        <v>124</v>
      </c>
      <c r="E144">
        <v>0</v>
      </c>
      <c r="F144">
        <v>0</v>
      </c>
      <c r="G144" s="124" t="e">
        <f t="shared" si="34"/>
        <v>#DIV/0!</v>
      </c>
      <c r="H144" s="44">
        <v>0</v>
      </c>
    </row>
    <row r="145" spans="1:9">
      <c r="A145" s="54"/>
      <c r="B145" s="54">
        <v>4223</v>
      </c>
      <c r="C145" s="54"/>
      <c r="D145" s="71" t="s">
        <v>82</v>
      </c>
      <c r="E145" s="85">
        <v>0</v>
      </c>
      <c r="F145" s="85">
        <v>0</v>
      </c>
      <c r="G145" s="124" t="e">
        <f t="shared" si="34"/>
        <v>#DIV/0!</v>
      </c>
      <c r="H145" s="85">
        <v>0</v>
      </c>
    </row>
    <row r="146" spans="1:9">
      <c r="A146" s="54"/>
      <c r="B146" s="54">
        <v>4225</v>
      </c>
      <c r="C146" s="54"/>
      <c r="D146" s="71" t="s">
        <v>121</v>
      </c>
      <c r="E146" s="85">
        <v>0</v>
      </c>
      <c r="F146" s="85">
        <v>0</v>
      </c>
      <c r="G146" s="124" t="e">
        <f t="shared" si="34"/>
        <v>#DIV/0!</v>
      </c>
      <c r="H146" s="85">
        <v>0</v>
      </c>
    </row>
    <row r="147" spans="1:9">
      <c r="A147" s="54"/>
      <c r="B147" s="54">
        <v>4226</v>
      </c>
      <c r="C147" s="54"/>
      <c r="D147" s="71" t="s">
        <v>116</v>
      </c>
      <c r="E147" s="85">
        <v>0</v>
      </c>
      <c r="F147" s="85">
        <v>0</v>
      </c>
      <c r="G147" s="124" t="e">
        <f t="shared" si="34"/>
        <v>#DIV/0!</v>
      </c>
      <c r="H147" s="85">
        <v>0</v>
      </c>
    </row>
    <row r="148" spans="1:9" ht="25.5">
      <c r="A148" s="54"/>
      <c r="B148" s="54">
        <v>4227</v>
      </c>
      <c r="C148" s="54"/>
      <c r="D148" s="71" t="s">
        <v>94</v>
      </c>
      <c r="E148" s="85">
        <v>3100</v>
      </c>
      <c r="F148" s="85">
        <v>0</v>
      </c>
      <c r="G148" s="124">
        <f t="shared" si="34"/>
        <v>0</v>
      </c>
      <c r="H148" s="85">
        <v>3100</v>
      </c>
    </row>
    <row r="149" spans="1:9" s="4" customFormat="1" ht="25.5">
      <c r="A149" s="52"/>
      <c r="B149" s="52">
        <v>424</v>
      </c>
      <c r="C149" s="52"/>
      <c r="D149" s="100" t="s">
        <v>233</v>
      </c>
      <c r="E149" s="83">
        <f t="shared" ref="E149:H149" si="41">E150</f>
        <v>28000</v>
      </c>
      <c r="F149" s="83">
        <f t="shared" si="41"/>
        <v>0</v>
      </c>
      <c r="G149" s="124">
        <f t="shared" si="34"/>
        <v>0</v>
      </c>
      <c r="H149" s="112">
        <f t="shared" si="41"/>
        <v>28000</v>
      </c>
    </row>
    <row r="150" spans="1:9">
      <c r="A150" s="54"/>
      <c r="B150" s="54">
        <v>4241</v>
      </c>
      <c r="C150" s="54"/>
      <c r="D150" s="71" t="s">
        <v>234</v>
      </c>
      <c r="E150" s="85">
        <v>28000</v>
      </c>
      <c r="F150" s="85">
        <v>0</v>
      </c>
      <c r="G150" s="124">
        <f t="shared" si="34"/>
        <v>0</v>
      </c>
      <c r="H150" s="85">
        <v>28000</v>
      </c>
    </row>
    <row r="151" spans="1:9" hidden="1">
      <c r="A151" s="72"/>
      <c r="B151" s="72"/>
      <c r="C151" s="73" t="s">
        <v>202</v>
      </c>
      <c r="D151" s="73" t="s">
        <v>10</v>
      </c>
      <c r="E151" s="74">
        <v>49107.44</v>
      </c>
      <c r="F151" s="74">
        <v>49107.44</v>
      </c>
      <c r="G151" s="124">
        <f t="shared" si="34"/>
        <v>100</v>
      </c>
      <c r="H151" s="113">
        <v>49107.44</v>
      </c>
    </row>
    <row r="152" spans="1:9" hidden="1">
      <c r="A152" s="72"/>
      <c r="B152" s="72"/>
      <c r="C152" s="73" t="s">
        <v>196</v>
      </c>
      <c r="D152" s="73" t="s">
        <v>197</v>
      </c>
      <c r="E152" s="74">
        <v>179</v>
      </c>
      <c r="F152" s="74">
        <v>179</v>
      </c>
      <c r="G152" s="124">
        <f t="shared" si="34"/>
        <v>100</v>
      </c>
      <c r="H152" s="113">
        <v>179</v>
      </c>
      <c r="I152" s="86"/>
    </row>
    <row r="153" spans="1:9" ht="25.5" hidden="1">
      <c r="A153" s="58"/>
      <c r="B153" s="58"/>
      <c r="C153" s="59" t="s">
        <v>208</v>
      </c>
      <c r="D153" s="6" t="s">
        <v>96</v>
      </c>
      <c r="E153" s="75">
        <v>2000</v>
      </c>
      <c r="F153" s="75">
        <v>2000</v>
      </c>
      <c r="G153" s="124">
        <f t="shared" si="34"/>
        <v>100</v>
      </c>
      <c r="H153" s="115">
        <v>2000</v>
      </c>
    </row>
    <row r="154" spans="1:9" hidden="1">
      <c r="A154" s="58"/>
      <c r="B154" s="58"/>
      <c r="C154" s="59" t="s">
        <v>183</v>
      </c>
      <c r="D154" s="59" t="s">
        <v>184</v>
      </c>
      <c r="E154" s="75">
        <v>3318</v>
      </c>
      <c r="F154" s="75">
        <v>3318</v>
      </c>
      <c r="G154" s="124">
        <f t="shared" si="34"/>
        <v>100</v>
      </c>
      <c r="H154" s="115">
        <v>3318</v>
      </c>
    </row>
    <row r="155" spans="1:9" ht="25.5" hidden="1">
      <c r="A155" s="58"/>
      <c r="B155" s="58"/>
      <c r="C155" s="59" t="s">
        <v>211</v>
      </c>
      <c r="D155" s="6" t="s">
        <v>212</v>
      </c>
      <c r="E155" s="75">
        <v>531</v>
      </c>
      <c r="F155" s="75">
        <v>531</v>
      </c>
      <c r="G155" s="124">
        <f t="shared" si="34"/>
        <v>100</v>
      </c>
      <c r="H155" s="115">
        <v>531</v>
      </c>
    </row>
    <row r="156" spans="1:9" ht="15.75" hidden="1" customHeight="1">
      <c r="A156" s="58"/>
      <c r="B156" s="58"/>
      <c r="C156" s="59" t="s">
        <v>178</v>
      </c>
      <c r="D156" s="103" t="s">
        <v>179</v>
      </c>
      <c r="E156" s="104">
        <v>20797</v>
      </c>
      <c r="F156" s="104">
        <v>20797</v>
      </c>
      <c r="G156" s="124">
        <f t="shared" si="34"/>
        <v>100</v>
      </c>
      <c r="H156" s="119">
        <v>20797</v>
      </c>
    </row>
    <row r="157" spans="1:9" hidden="1">
      <c r="A157" s="72"/>
      <c r="B157" s="72"/>
      <c r="C157" s="73" t="s">
        <v>188</v>
      </c>
      <c r="D157" s="73" t="s">
        <v>189</v>
      </c>
      <c r="E157" s="74">
        <v>651</v>
      </c>
      <c r="F157" s="74">
        <v>651</v>
      </c>
      <c r="G157" s="124">
        <f t="shared" si="34"/>
        <v>100</v>
      </c>
      <c r="H157" s="113">
        <v>651</v>
      </c>
    </row>
    <row r="158" spans="1:9" ht="25.5" hidden="1">
      <c r="A158" s="72"/>
      <c r="B158" s="72"/>
      <c r="C158" s="59" t="s">
        <v>215</v>
      </c>
      <c r="D158" s="6" t="s">
        <v>216</v>
      </c>
      <c r="E158" s="74">
        <v>1274</v>
      </c>
      <c r="F158" s="74">
        <v>1274</v>
      </c>
      <c r="G158" s="124">
        <f t="shared" si="34"/>
        <v>100</v>
      </c>
      <c r="H158" s="113">
        <v>1274</v>
      </c>
    </row>
    <row r="159" spans="1:9" ht="25.5">
      <c r="A159" s="54"/>
      <c r="B159" s="81">
        <v>45</v>
      </c>
      <c r="C159" s="81"/>
      <c r="D159" s="101" t="s">
        <v>235</v>
      </c>
      <c r="E159" s="82">
        <f t="shared" ref="E159:H160" si="42">E160</f>
        <v>0</v>
      </c>
      <c r="F159" s="82">
        <f t="shared" si="42"/>
        <v>0</v>
      </c>
      <c r="G159" s="124" t="e">
        <f t="shared" si="34"/>
        <v>#DIV/0!</v>
      </c>
      <c r="H159" s="111">
        <f t="shared" si="42"/>
        <v>0</v>
      </c>
    </row>
    <row r="160" spans="1:9" s="4" customFormat="1" ht="25.5">
      <c r="A160" s="52"/>
      <c r="B160" s="52">
        <v>451</v>
      </c>
      <c r="C160" s="81"/>
      <c r="D160" s="100" t="s">
        <v>236</v>
      </c>
      <c r="E160" s="102">
        <f t="shared" si="42"/>
        <v>0</v>
      </c>
      <c r="F160" s="102">
        <f t="shared" si="42"/>
        <v>0</v>
      </c>
      <c r="G160" s="124" t="e">
        <f t="shared" si="34"/>
        <v>#DIV/0!</v>
      </c>
      <c r="H160" s="102">
        <f t="shared" si="42"/>
        <v>0</v>
      </c>
    </row>
    <row r="161" spans="1:9" ht="25.5">
      <c r="A161" s="54"/>
      <c r="B161" s="54">
        <v>4511</v>
      </c>
      <c r="C161" s="81"/>
      <c r="D161" s="71" t="s">
        <v>236</v>
      </c>
      <c r="E161" s="93">
        <v>0</v>
      </c>
      <c r="F161" s="93">
        <v>0</v>
      </c>
      <c r="G161" s="124" t="e">
        <f t="shared" si="34"/>
        <v>#DIV/0!</v>
      </c>
      <c r="H161" s="93">
        <v>0</v>
      </c>
    </row>
    <row r="162" spans="1:9" hidden="1">
      <c r="A162" s="72"/>
      <c r="B162" s="72"/>
      <c r="C162" s="73" t="s">
        <v>202</v>
      </c>
      <c r="D162" s="73" t="s">
        <v>10</v>
      </c>
      <c r="E162" s="74">
        <f>E157</f>
        <v>651</v>
      </c>
      <c r="F162" s="74">
        <f>F157</f>
        <v>651</v>
      </c>
      <c r="G162" s="124">
        <f t="shared" si="34"/>
        <v>100</v>
      </c>
      <c r="H162" s="113">
        <f>H157</f>
        <v>651</v>
      </c>
    </row>
    <row r="163" spans="1:9" ht="24.75" customHeight="1">
      <c r="A163" s="132"/>
      <c r="B163" s="132"/>
      <c r="C163" s="132"/>
      <c r="D163" s="133" t="s">
        <v>4</v>
      </c>
      <c r="E163" s="134">
        <f t="shared" ref="E163:H163" si="43">E62+E138</f>
        <v>2690325</v>
      </c>
      <c r="F163" s="134">
        <f>F62+F138</f>
        <v>-44385.229999999996</v>
      </c>
      <c r="G163" s="124">
        <f t="shared" si="34"/>
        <v>-1.6498092237926643</v>
      </c>
      <c r="H163" s="192">
        <f t="shared" si="43"/>
        <v>2645939.7699999996</v>
      </c>
      <c r="I163" s="56"/>
    </row>
    <row r="170" spans="1:9">
      <c r="E170" s="56"/>
    </row>
  </sheetData>
  <mergeCells count="5">
    <mergeCell ref="A3:F3"/>
    <mergeCell ref="A5:F5"/>
    <mergeCell ref="A7:F7"/>
    <mergeCell ref="A58:F58"/>
    <mergeCell ref="A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9"/>
  <sheetViews>
    <sheetView zoomScaleNormal="100" workbookViewId="0">
      <selection activeCell="F55" sqref="F55 F8"/>
    </sheetView>
  </sheetViews>
  <sheetFormatPr defaultRowHeight="12.75"/>
  <cols>
    <col min="1" max="1" width="7.42578125" style="79" bestFit="1" customWidth="1"/>
    <col min="2" max="2" width="8.42578125" style="79" bestFit="1" customWidth="1"/>
    <col min="3" max="3" width="15.5703125" style="79" customWidth="1"/>
    <col min="4" max="4" width="53.85546875" style="79" customWidth="1"/>
    <col min="5" max="5" width="31.140625" style="79" customWidth="1"/>
    <col min="6" max="6" width="26.140625" style="79" customWidth="1"/>
    <col min="7" max="7" width="9.28515625" style="239" hidden="1" customWidth="1"/>
    <col min="8" max="8" width="31.140625" style="79" customWidth="1"/>
    <col min="9" max="16384" width="9.140625" style="79"/>
  </cols>
  <sheetData>
    <row r="1" spans="1:9" s="198" customFormat="1" ht="42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s="198" customFormat="1">
      <c r="A2" s="254"/>
      <c r="B2" s="254"/>
      <c r="C2" s="254"/>
      <c r="D2" s="254"/>
      <c r="E2" s="254"/>
      <c r="F2" s="254"/>
      <c r="G2" s="234"/>
      <c r="H2" s="254"/>
    </row>
    <row r="3" spans="1:9" s="198" customFormat="1" ht="25.5" customHeight="1">
      <c r="A3" s="357" t="s">
        <v>0</v>
      </c>
      <c r="B3" s="358"/>
      <c r="C3" s="358"/>
      <c r="D3" s="358"/>
      <c r="E3" s="358"/>
      <c r="G3" s="233"/>
      <c r="H3" s="199"/>
    </row>
    <row r="4" spans="1:9" s="198" customFormat="1" ht="22.5" customHeight="1">
      <c r="A4" s="359" t="s">
        <v>1</v>
      </c>
      <c r="B4" s="360"/>
      <c r="C4" s="361"/>
      <c r="D4" s="200" t="s">
        <v>2</v>
      </c>
      <c r="E4" s="201" t="s">
        <v>3</v>
      </c>
      <c r="F4" s="201" t="s">
        <v>136</v>
      </c>
      <c r="G4" s="267" t="s">
        <v>137</v>
      </c>
      <c r="H4" s="266" t="s">
        <v>134</v>
      </c>
    </row>
    <row r="5" spans="1:9" s="271" customFormat="1" ht="11.25" customHeight="1">
      <c r="A5" s="365"/>
      <c r="B5" s="366"/>
      <c r="C5" s="367"/>
      <c r="D5" s="268"/>
      <c r="E5" s="268" t="s">
        <v>138</v>
      </c>
      <c r="F5" s="268" t="s">
        <v>139</v>
      </c>
      <c r="G5" s="269" t="s">
        <v>140</v>
      </c>
      <c r="H5" s="270" t="s">
        <v>141</v>
      </c>
    </row>
    <row r="6" spans="1:9" s="204" customFormat="1">
      <c r="A6" s="362"/>
      <c r="B6" s="363"/>
      <c r="C6" s="364"/>
      <c r="D6" s="202" t="s">
        <v>4</v>
      </c>
      <c r="E6" s="203">
        <f>E8+E55+E205+E219+E197</f>
        <v>2690325</v>
      </c>
      <c r="F6" s="272">
        <f>H6-E6</f>
        <v>-37961.509999999776</v>
      </c>
      <c r="G6" s="235">
        <f>F6/E6*100</f>
        <v>-1.4110380716084403</v>
      </c>
      <c r="H6" s="272">
        <f>H8+H55+H205+H219</f>
        <v>2652363.4900000002</v>
      </c>
    </row>
    <row r="7" spans="1:9" s="204" customFormat="1">
      <c r="A7" s="255"/>
      <c r="B7" s="256"/>
      <c r="C7" s="257"/>
      <c r="D7" s="202"/>
      <c r="E7" s="203"/>
      <c r="F7" s="203"/>
      <c r="G7" s="235" t="e">
        <f t="shared" ref="G7:G70" si="0">F7/E7*100</f>
        <v>#DIV/0!</v>
      </c>
      <c r="H7" s="272"/>
    </row>
    <row r="8" spans="1:9" s="204" customFormat="1">
      <c r="A8" s="342" t="s">
        <v>310</v>
      </c>
      <c r="B8" s="343"/>
      <c r="C8" s="344"/>
      <c r="D8" s="261" t="s">
        <v>311</v>
      </c>
      <c r="E8" s="205">
        <f>E9</f>
        <v>79344</v>
      </c>
      <c r="F8" s="272">
        <f>H8-E8</f>
        <v>26326</v>
      </c>
      <c r="G8" s="235">
        <f t="shared" si="0"/>
        <v>33.179572494454526</v>
      </c>
      <c r="H8" s="206">
        <f>H9</f>
        <v>105670</v>
      </c>
    </row>
    <row r="9" spans="1:9" s="207" customFormat="1" ht="25.5">
      <c r="A9" s="336" t="s">
        <v>5</v>
      </c>
      <c r="B9" s="337"/>
      <c r="C9" s="338"/>
      <c r="D9" s="253" t="s">
        <v>6</v>
      </c>
      <c r="E9" s="196">
        <f>E10+E41+E49</f>
        <v>79344</v>
      </c>
      <c r="F9" s="272">
        <f>H9-E9</f>
        <v>26326</v>
      </c>
      <c r="G9" s="235">
        <f t="shared" si="0"/>
        <v>33.179572494454526</v>
      </c>
      <c r="H9" s="196">
        <f>H10+H41+H49</f>
        <v>105670</v>
      </c>
    </row>
    <row r="10" spans="1:9" s="207" customFormat="1" ht="30.75" customHeight="1">
      <c r="A10" s="339" t="s">
        <v>7</v>
      </c>
      <c r="B10" s="340"/>
      <c r="C10" s="341"/>
      <c r="D10" s="250" t="s">
        <v>8</v>
      </c>
      <c r="E10" s="194">
        <f t="shared" ref="E10:H11" si="1">E11</f>
        <v>65867</v>
      </c>
      <c r="F10" s="272">
        <f>H10-E10</f>
        <v>13753</v>
      </c>
      <c r="G10" s="235">
        <f t="shared" si="0"/>
        <v>20.879955060956167</v>
      </c>
      <c r="H10" s="194">
        <f t="shared" si="1"/>
        <v>79620</v>
      </c>
    </row>
    <row r="11" spans="1:9" s="207" customFormat="1">
      <c r="A11" s="345" t="s">
        <v>289</v>
      </c>
      <c r="B11" s="346"/>
      <c r="C11" s="347"/>
      <c r="D11" s="251" t="s">
        <v>10</v>
      </c>
      <c r="E11" s="208">
        <f t="shared" si="1"/>
        <v>65867</v>
      </c>
      <c r="F11" s="272">
        <f t="shared" ref="F11:F74" si="2">H11-E11</f>
        <v>13753</v>
      </c>
      <c r="G11" s="235">
        <f t="shared" si="0"/>
        <v>20.879955060956167</v>
      </c>
      <c r="H11" s="208">
        <f t="shared" si="1"/>
        <v>79620</v>
      </c>
    </row>
    <row r="12" spans="1:9" s="207" customFormat="1">
      <c r="A12" s="354">
        <v>3</v>
      </c>
      <c r="B12" s="355"/>
      <c r="C12" s="356"/>
      <c r="D12" s="262" t="s">
        <v>11</v>
      </c>
      <c r="E12" s="5">
        <f>E13+E38</f>
        <v>65867</v>
      </c>
      <c r="F12" s="272">
        <f t="shared" si="2"/>
        <v>13753</v>
      </c>
      <c r="G12" s="235">
        <f t="shared" si="0"/>
        <v>20.879955060956167</v>
      </c>
      <c r="H12" s="5">
        <f>H13+H38</f>
        <v>79620</v>
      </c>
    </row>
    <row r="13" spans="1:9" s="207" customFormat="1">
      <c r="A13" s="333">
        <v>32</v>
      </c>
      <c r="B13" s="334"/>
      <c r="C13" s="335"/>
      <c r="D13" s="262" t="s">
        <v>12</v>
      </c>
      <c r="E13" s="5">
        <f>SUM(E14+E18+E23+E32)</f>
        <v>64367</v>
      </c>
      <c r="F13" s="272">
        <f t="shared" si="2"/>
        <v>13453</v>
      </c>
      <c r="G13" s="235">
        <f t="shared" si="0"/>
        <v>20.90046141656439</v>
      </c>
      <c r="H13" s="5">
        <f>SUM(H14+H18+H23+H32)</f>
        <v>77820</v>
      </c>
    </row>
    <row r="14" spans="1:9" s="207" customFormat="1">
      <c r="A14" s="333">
        <v>321</v>
      </c>
      <c r="B14" s="334"/>
      <c r="C14" s="335"/>
      <c r="D14" s="262" t="s">
        <v>13</v>
      </c>
      <c r="E14" s="5">
        <f t="shared" ref="E14" si="3">E15+E16+E17</f>
        <v>3450</v>
      </c>
      <c r="F14" s="272">
        <f t="shared" si="2"/>
        <v>3534.5599999999995</v>
      </c>
      <c r="G14" s="235">
        <f t="shared" si="0"/>
        <v>102.4510144927536</v>
      </c>
      <c r="H14" s="5">
        <f t="shared" ref="H14" si="4">H15+H16+H17</f>
        <v>6984.5599999999995</v>
      </c>
    </row>
    <row r="15" spans="1:9">
      <c r="A15" s="351">
        <v>3211</v>
      </c>
      <c r="B15" s="352"/>
      <c r="C15" s="353"/>
      <c r="D15" s="209" t="s">
        <v>14</v>
      </c>
      <c r="E15" s="85">
        <v>3000</v>
      </c>
      <c r="F15" s="272">
        <f t="shared" si="2"/>
        <v>1059.21</v>
      </c>
      <c r="G15" s="235">
        <f t="shared" si="0"/>
        <v>35.307000000000002</v>
      </c>
      <c r="H15" s="85">
        <v>4059.21</v>
      </c>
    </row>
    <row r="16" spans="1:9">
      <c r="A16" s="351">
        <v>3213</v>
      </c>
      <c r="B16" s="352"/>
      <c r="C16" s="353"/>
      <c r="D16" s="209" t="s">
        <v>15</v>
      </c>
      <c r="E16" s="85">
        <v>400</v>
      </c>
      <c r="F16" s="272">
        <f t="shared" si="2"/>
        <v>-200</v>
      </c>
      <c r="G16" s="235">
        <f t="shared" si="0"/>
        <v>-50</v>
      </c>
      <c r="H16" s="85">
        <v>200</v>
      </c>
    </row>
    <row r="17" spans="1:8">
      <c r="A17" s="351">
        <v>3214</v>
      </c>
      <c r="B17" s="352"/>
      <c r="C17" s="353"/>
      <c r="D17" s="209" t="s">
        <v>16</v>
      </c>
      <c r="E17" s="85">
        <v>50</v>
      </c>
      <c r="F17" s="272">
        <f t="shared" si="2"/>
        <v>2675.35</v>
      </c>
      <c r="G17" s="235">
        <f t="shared" si="0"/>
        <v>5350.7</v>
      </c>
      <c r="H17" s="85">
        <v>2725.35</v>
      </c>
    </row>
    <row r="18" spans="1:8" s="207" customFormat="1">
      <c r="A18" s="333">
        <v>322</v>
      </c>
      <c r="B18" s="334"/>
      <c r="C18" s="335"/>
      <c r="D18" s="262" t="s">
        <v>17</v>
      </c>
      <c r="E18" s="5">
        <f t="shared" ref="E18" si="5">SUM(E19:E22)</f>
        <v>40557</v>
      </c>
      <c r="F18" s="272">
        <f t="shared" si="2"/>
        <v>10726.100000000006</v>
      </c>
      <c r="G18" s="235">
        <f t="shared" si="0"/>
        <v>26.446975861133726</v>
      </c>
      <c r="H18" s="5">
        <f t="shared" ref="H18" si="6">SUM(H19:H22)</f>
        <v>51283.100000000006</v>
      </c>
    </row>
    <row r="19" spans="1:8">
      <c r="A19" s="351">
        <v>3221</v>
      </c>
      <c r="B19" s="352"/>
      <c r="C19" s="353"/>
      <c r="D19" s="209" t="s">
        <v>18</v>
      </c>
      <c r="E19" s="85">
        <v>14857</v>
      </c>
      <c r="F19" s="272">
        <f t="shared" si="2"/>
        <v>3215.7200000000012</v>
      </c>
      <c r="G19" s="235">
        <f t="shared" si="0"/>
        <v>21.644477350743767</v>
      </c>
      <c r="H19" s="85">
        <v>18072.72</v>
      </c>
    </row>
    <row r="20" spans="1:8">
      <c r="A20" s="351">
        <v>3223</v>
      </c>
      <c r="B20" s="352"/>
      <c r="C20" s="353"/>
      <c r="D20" s="209" t="s">
        <v>19</v>
      </c>
      <c r="E20" s="85">
        <v>25000</v>
      </c>
      <c r="F20" s="272">
        <f t="shared" si="2"/>
        <v>6193.130000000001</v>
      </c>
      <c r="G20" s="235">
        <f t="shared" si="0"/>
        <v>24.772520000000004</v>
      </c>
      <c r="H20" s="85">
        <v>31193.13</v>
      </c>
    </row>
    <row r="21" spans="1:8">
      <c r="A21" s="351">
        <v>3225</v>
      </c>
      <c r="B21" s="352"/>
      <c r="C21" s="353"/>
      <c r="D21" s="209" t="s">
        <v>20</v>
      </c>
      <c r="E21" s="85">
        <v>100</v>
      </c>
      <c r="F21" s="272">
        <f t="shared" si="2"/>
        <v>1100</v>
      </c>
      <c r="G21" s="235">
        <f t="shared" si="0"/>
        <v>1100</v>
      </c>
      <c r="H21" s="85">
        <v>1200</v>
      </c>
    </row>
    <row r="22" spans="1:8">
      <c r="A22" s="351">
        <v>3227</v>
      </c>
      <c r="B22" s="352"/>
      <c r="C22" s="353"/>
      <c r="D22" s="209" t="s">
        <v>21</v>
      </c>
      <c r="E22" s="85">
        <v>600</v>
      </c>
      <c r="F22" s="272">
        <f t="shared" si="2"/>
        <v>217.25</v>
      </c>
      <c r="G22" s="235">
        <f t="shared" si="0"/>
        <v>36.208333333333329</v>
      </c>
      <c r="H22" s="85">
        <v>817.25</v>
      </c>
    </row>
    <row r="23" spans="1:8" s="207" customFormat="1">
      <c r="A23" s="333">
        <v>323</v>
      </c>
      <c r="B23" s="334"/>
      <c r="C23" s="335"/>
      <c r="D23" s="262" t="s">
        <v>22</v>
      </c>
      <c r="E23" s="5">
        <f>SUM(E24:E31)</f>
        <v>20010</v>
      </c>
      <c r="F23" s="272">
        <f t="shared" si="2"/>
        <v>-747.65999999999985</v>
      </c>
      <c r="G23" s="235">
        <f t="shared" si="0"/>
        <v>-3.7364317841079449</v>
      </c>
      <c r="H23" s="5">
        <f>SUM(H24:H31)</f>
        <v>19262.34</v>
      </c>
    </row>
    <row r="24" spans="1:8">
      <c r="A24" s="351">
        <v>3231</v>
      </c>
      <c r="B24" s="352"/>
      <c r="C24" s="353"/>
      <c r="D24" s="209" t="s">
        <v>23</v>
      </c>
      <c r="E24" s="85">
        <v>1700</v>
      </c>
      <c r="F24" s="272">
        <f t="shared" si="2"/>
        <v>140</v>
      </c>
      <c r="G24" s="235">
        <f t="shared" si="0"/>
        <v>8.235294117647058</v>
      </c>
      <c r="H24" s="85">
        <v>1840</v>
      </c>
    </row>
    <row r="25" spans="1:8">
      <c r="A25" s="351">
        <v>3233</v>
      </c>
      <c r="B25" s="352"/>
      <c r="C25" s="353"/>
      <c r="D25" s="209" t="s">
        <v>24</v>
      </c>
      <c r="E25" s="85">
        <v>0</v>
      </c>
      <c r="F25" s="272">
        <f t="shared" si="2"/>
        <v>0</v>
      </c>
      <c r="G25" s="235" t="e">
        <f t="shared" si="0"/>
        <v>#DIV/0!</v>
      </c>
      <c r="H25" s="85">
        <v>0</v>
      </c>
    </row>
    <row r="26" spans="1:8">
      <c r="A26" s="351">
        <v>3234</v>
      </c>
      <c r="B26" s="352"/>
      <c r="C26" s="353"/>
      <c r="D26" s="209" t="s">
        <v>25</v>
      </c>
      <c r="E26" s="85">
        <v>8000</v>
      </c>
      <c r="F26" s="272">
        <f t="shared" si="2"/>
        <v>-600</v>
      </c>
      <c r="G26" s="235">
        <f t="shared" si="0"/>
        <v>-7.5</v>
      </c>
      <c r="H26" s="85">
        <v>7400</v>
      </c>
    </row>
    <row r="27" spans="1:8">
      <c r="A27" s="351">
        <v>3235</v>
      </c>
      <c r="B27" s="352"/>
      <c r="C27" s="353"/>
      <c r="D27" s="209" t="s">
        <v>26</v>
      </c>
      <c r="E27" s="85">
        <v>1300</v>
      </c>
      <c r="F27" s="272">
        <f t="shared" si="2"/>
        <v>-660</v>
      </c>
      <c r="G27" s="235">
        <f t="shared" si="0"/>
        <v>-50.769230769230766</v>
      </c>
      <c r="H27" s="85">
        <v>640</v>
      </c>
    </row>
    <row r="28" spans="1:8">
      <c r="A28" s="351">
        <v>3236</v>
      </c>
      <c r="B28" s="352"/>
      <c r="C28" s="353"/>
      <c r="D28" s="209" t="s">
        <v>27</v>
      </c>
      <c r="E28" s="85">
        <v>5500</v>
      </c>
      <c r="F28" s="272">
        <f t="shared" si="2"/>
        <v>1900</v>
      </c>
      <c r="G28" s="235">
        <f t="shared" si="0"/>
        <v>34.545454545454547</v>
      </c>
      <c r="H28" s="85">
        <v>7400</v>
      </c>
    </row>
    <row r="29" spans="1:8">
      <c r="A29" s="351">
        <v>3237</v>
      </c>
      <c r="B29" s="352"/>
      <c r="C29" s="353"/>
      <c r="D29" s="209" t="s">
        <v>28</v>
      </c>
      <c r="E29" s="85">
        <v>1300</v>
      </c>
      <c r="F29" s="272">
        <f t="shared" si="2"/>
        <v>-1175</v>
      </c>
      <c r="G29" s="235">
        <f t="shared" si="0"/>
        <v>-90.384615384615387</v>
      </c>
      <c r="H29" s="85">
        <v>125</v>
      </c>
    </row>
    <row r="30" spans="1:8">
      <c r="A30" s="351">
        <v>3238</v>
      </c>
      <c r="B30" s="352"/>
      <c r="C30" s="353"/>
      <c r="D30" s="209" t="s">
        <v>29</v>
      </c>
      <c r="E30" s="85">
        <v>2200</v>
      </c>
      <c r="F30" s="272">
        <f t="shared" si="2"/>
        <v>-400</v>
      </c>
      <c r="G30" s="235">
        <f t="shared" si="0"/>
        <v>-18.181818181818183</v>
      </c>
      <c r="H30" s="85">
        <v>1800</v>
      </c>
    </row>
    <row r="31" spans="1:8">
      <c r="A31" s="351">
        <v>3239</v>
      </c>
      <c r="B31" s="352"/>
      <c r="C31" s="353"/>
      <c r="D31" s="209" t="s">
        <v>30</v>
      </c>
      <c r="E31" s="85">
        <v>10</v>
      </c>
      <c r="F31" s="272">
        <f t="shared" si="2"/>
        <v>47.34</v>
      </c>
      <c r="G31" s="235">
        <f t="shared" si="0"/>
        <v>473.4</v>
      </c>
      <c r="H31" s="85">
        <v>57.34</v>
      </c>
    </row>
    <row r="32" spans="1:8" s="207" customFormat="1">
      <c r="A32" s="333">
        <v>329</v>
      </c>
      <c r="B32" s="334"/>
      <c r="C32" s="335"/>
      <c r="D32" s="262" t="s">
        <v>31</v>
      </c>
      <c r="E32" s="5">
        <f t="shared" ref="E32" si="7">SUM(E33:E37)</f>
        <v>350</v>
      </c>
      <c r="F32" s="272">
        <f t="shared" si="2"/>
        <v>-60</v>
      </c>
      <c r="G32" s="235">
        <f t="shared" si="0"/>
        <v>-17.142857142857142</v>
      </c>
      <c r="H32" s="5">
        <f t="shared" ref="H32" si="8">SUM(H33:H37)</f>
        <v>290</v>
      </c>
    </row>
    <row r="33" spans="1:8">
      <c r="A33" s="351">
        <v>3292</v>
      </c>
      <c r="B33" s="352"/>
      <c r="C33" s="353"/>
      <c r="D33" s="209" t="s">
        <v>32</v>
      </c>
      <c r="E33" s="85">
        <v>0</v>
      </c>
      <c r="F33" s="272">
        <f t="shared" si="2"/>
        <v>0</v>
      </c>
      <c r="G33" s="235" t="e">
        <f t="shared" si="0"/>
        <v>#DIV/0!</v>
      </c>
      <c r="H33" s="85">
        <v>0</v>
      </c>
    </row>
    <row r="34" spans="1:8">
      <c r="A34" s="351">
        <v>3293</v>
      </c>
      <c r="B34" s="352"/>
      <c r="C34" s="353"/>
      <c r="D34" s="209" t="s">
        <v>33</v>
      </c>
      <c r="E34" s="85">
        <v>0</v>
      </c>
      <c r="F34" s="272">
        <f t="shared" si="2"/>
        <v>0</v>
      </c>
      <c r="G34" s="235" t="e">
        <f t="shared" si="0"/>
        <v>#DIV/0!</v>
      </c>
      <c r="H34" s="85">
        <v>0</v>
      </c>
    </row>
    <row r="35" spans="1:8">
      <c r="A35" s="351">
        <v>3294</v>
      </c>
      <c r="B35" s="352"/>
      <c r="C35" s="353"/>
      <c r="D35" s="209" t="s">
        <v>34</v>
      </c>
      <c r="E35" s="85">
        <v>200</v>
      </c>
      <c r="F35" s="272">
        <f t="shared" si="2"/>
        <v>50</v>
      </c>
      <c r="G35" s="235">
        <f t="shared" si="0"/>
        <v>25</v>
      </c>
      <c r="H35" s="85">
        <v>250</v>
      </c>
    </row>
    <row r="36" spans="1:8">
      <c r="A36" s="351">
        <v>3295</v>
      </c>
      <c r="B36" s="352"/>
      <c r="C36" s="353"/>
      <c r="D36" s="209" t="s">
        <v>35</v>
      </c>
      <c r="E36" s="85">
        <v>50</v>
      </c>
      <c r="F36" s="272">
        <f t="shared" si="2"/>
        <v>-10</v>
      </c>
      <c r="G36" s="235">
        <f t="shared" si="0"/>
        <v>-20</v>
      </c>
      <c r="H36" s="85">
        <v>40</v>
      </c>
    </row>
    <row r="37" spans="1:8">
      <c r="A37" s="351">
        <v>3299</v>
      </c>
      <c r="B37" s="352"/>
      <c r="C37" s="353"/>
      <c r="D37" s="209" t="s">
        <v>31</v>
      </c>
      <c r="E37" s="85">
        <v>100</v>
      </c>
      <c r="F37" s="272">
        <f t="shared" si="2"/>
        <v>-100</v>
      </c>
      <c r="G37" s="235">
        <f t="shared" si="0"/>
        <v>-100</v>
      </c>
      <c r="H37" s="85">
        <v>0</v>
      </c>
    </row>
    <row r="38" spans="1:8" s="207" customFormat="1">
      <c r="A38" s="333">
        <v>34</v>
      </c>
      <c r="B38" s="334"/>
      <c r="C38" s="335"/>
      <c r="D38" s="262" t="s">
        <v>36</v>
      </c>
      <c r="E38" s="5">
        <f t="shared" ref="E38:H38" si="9">SUM(E39)</f>
        <v>1500</v>
      </c>
      <c r="F38" s="272">
        <f t="shared" si="2"/>
        <v>300</v>
      </c>
      <c r="G38" s="235">
        <f t="shared" si="0"/>
        <v>20</v>
      </c>
      <c r="H38" s="5">
        <f t="shared" si="9"/>
        <v>1800</v>
      </c>
    </row>
    <row r="39" spans="1:8" s="207" customFormat="1">
      <c r="A39" s="333">
        <v>343</v>
      </c>
      <c r="B39" s="334"/>
      <c r="C39" s="335"/>
      <c r="D39" s="262" t="s">
        <v>37</v>
      </c>
      <c r="E39" s="5">
        <f t="shared" ref="E39:H39" si="10">E40</f>
        <v>1500</v>
      </c>
      <c r="F39" s="272">
        <f t="shared" si="2"/>
        <v>300</v>
      </c>
      <c r="G39" s="235">
        <f t="shared" si="0"/>
        <v>20</v>
      </c>
      <c r="H39" s="5">
        <f t="shared" si="10"/>
        <v>1800</v>
      </c>
    </row>
    <row r="40" spans="1:8">
      <c r="A40" s="351">
        <v>3431</v>
      </c>
      <c r="B40" s="352"/>
      <c r="C40" s="353"/>
      <c r="D40" s="209" t="s">
        <v>38</v>
      </c>
      <c r="E40" s="85">
        <v>1500</v>
      </c>
      <c r="F40" s="272">
        <f t="shared" si="2"/>
        <v>300</v>
      </c>
      <c r="G40" s="235">
        <f t="shared" si="0"/>
        <v>20</v>
      </c>
      <c r="H40" s="85">
        <v>1800</v>
      </c>
    </row>
    <row r="41" spans="1:8" s="207" customFormat="1" ht="25.5">
      <c r="A41" s="339" t="s">
        <v>39</v>
      </c>
      <c r="B41" s="340"/>
      <c r="C41" s="341"/>
      <c r="D41" s="250" t="s">
        <v>40</v>
      </c>
      <c r="E41" s="194">
        <f t="shared" ref="E41:H43" si="11">E42</f>
        <v>13477</v>
      </c>
      <c r="F41" s="272">
        <f t="shared" si="2"/>
        <v>923</v>
      </c>
      <c r="G41" s="235">
        <f t="shared" si="0"/>
        <v>6.8487052014543286</v>
      </c>
      <c r="H41" s="194">
        <f t="shared" si="11"/>
        <v>14400</v>
      </c>
    </row>
    <row r="42" spans="1:8" s="207" customFormat="1">
      <c r="A42" s="345" t="s">
        <v>289</v>
      </c>
      <c r="B42" s="346"/>
      <c r="C42" s="347"/>
      <c r="D42" s="251" t="s">
        <v>10</v>
      </c>
      <c r="E42" s="208">
        <f t="shared" si="11"/>
        <v>13477</v>
      </c>
      <c r="F42" s="272">
        <f t="shared" si="2"/>
        <v>923</v>
      </c>
      <c r="G42" s="235">
        <f t="shared" si="0"/>
        <v>6.8487052014543286</v>
      </c>
      <c r="H42" s="208">
        <f t="shared" si="11"/>
        <v>14400</v>
      </c>
    </row>
    <row r="43" spans="1:8" s="207" customFormat="1">
      <c r="A43" s="354">
        <v>3</v>
      </c>
      <c r="B43" s="355"/>
      <c r="C43" s="356"/>
      <c r="D43" s="262" t="s">
        <v>11</v>
      </c>
      <c r="E43" s="5">
        <f t="shared" si="11"/>
        <v>13477</v>
      </c>
      <c r="F43" s="272">
        <f t="shared" si="2"/>
        <v>923</v>
      </c>
      <c r="G43" s="235">
        <f t="shared" si="0"/>
        <v>6.8487052014543286</v>
      </c>
      <c r="H43" s="5">
        <f t="shared" si="11"/>
        <v>14400</v>
      </c>
    </row>
    <row r="44" spans="1:8" s="207" customFormat="1">
      <c r="A44" s="333">
        <v>32</v>
      </c>
      <c r="B44" s="334"/>
      <c r="C44" s="335"/>
      <c r="D44" s="262" t="s">
        <v>12</v>
      </c>
      <c r="E44" s="5">
        <f t="shared" ref="E44" si="12">E45+E47</f>
        <v>13477</v>
      </c>
      <c r="F44" s="272">
        <f t="shared" si="2"/>
        <v>923</v>
      </c>
      <c r="G44" s="235">
        <f t="shared" si="0"/>
        <v>6.8487052014543286</v>
      </c>
      <c r="H44" s="5">
        <f t="shared" ref="H44" si="13">H45+H47</f>
        <v>14400</v>
      </c>
    </row>
    <row r="45" spans="1:8" s="207" customFormat="1">
      <c r="A45" s="333">
        <v>322</v>
      </c>
      <c r="B45" s="334"/>
      <c r="C45" s="335"/>
      <c r="D45" s="262" t="s">
        <v>17</v>
      </c>
      <c r="E45" s="5">
        <f t="shared" ref="E45:H45" si="14">E46</f>
        <v>4200</v>
      </c>
      <c r="F45" s="272">
        <f t="shared" si="2"/>
        <v>-642.76000000000022</v>
      </c>
      <c r="G45" s="235">
        <f t="shared" si="0"/>
        <v>-15.303809523809528</v>
      </c>
      <c r="H45" s="5">
        <f t="shared" si="14"/>
        <v>3557.24</v>
      </c>
    </row>
    <row r="46" spans="1:8">
      <c r="A46" s="351">
        <v>3224</v>
      </c>
      <c r="B46" s="352"/>
      <c r="C46" s="353"/>
      <c r="D46" s="209" t="s">
        <v>41</v>
      </c>
      <c r="E46" s="85">
        <v>4200</v>
      </c>
      <c r="F46" s="272">
        <f t="shared" si="2"/>
        <v>-642.76000000000022</v>
      </c>
      <c r="G46" s="235">
        <f t="shared" si="0"/>
        <v>-15.303809523809528</v>
      </c>
      <c r="H46" s="85">
        <v>3557.24</v>
      </c>
    </row>
    <row r="47" spans="1:8" s="207" customFormat="1">
      <c r="A47" s="333">
        <v>323</v>
      </c>
      <c r="B47" s="334"/>
      <c r="C47" s="335"/>
      <c r="D47" s="262" t="s">
        <v>22</v>
      </c>
      <c r="E47" s="5">
        <f>E48</f>
        <v>9277</v>
      </c>
      <c r="F47" s="272">
        <f t="shared" si="2"/>
        <v>1565.7600000000002</v>
      </c>
      <c r="G47" s="235">
        <f t="shared" si="0"/>
        <v>16.877870001077937</v>
      </c>
      <c r="H47" s="5">
        <f>H48</f>
        <v>10842.76</v>
      </c>
    </row>
    <row r="48" spans="1:8">
      <c r="A48" s="351">
        <v>3232</v>
      </c>
      <c r="B48" s="352"/>
      <c r="C48" s="353"/>
      <c r="D48" s="209" t="s">
        <v>42</v>
      </c>
      <c r="E48" s="85">
        <v>9277</v>
      </c>
      <c r="F48" s="272">
        <f t="shared" si="2"/>
        <v>1565.7600000000002</v>
      </c>
      <c r="G48" s="235">
        <f t="shared" si="0"/>
        <v>16.877870001077937</v>
      </c>
      <c r="H48" s="85">
        <v>10842.76</v>
      </c>
    </row>
    <row r="49" spans="1:8">
      <c r="A49" s="339" t="s">
        <v>43</v>
      </c>
      <c r="B49" s="340"/>
      <c r="C49" s="341"/>
      <c r="D49" s="250" t="s">
        <v>44</v>
      </c>
      <c r="E49" s="194">
        <v>0</v>
      </c>
      <c r="F49" s="272">
        <f t="shared" si="2"/>
        <v>11650</v>
      </c>
      <c r="G49" s="235" t="e">
        <f t="shared" si="0"/>
        <v>#DIV/0!</v>
      </c>
      <c r="H49" s="194">
        <f>H50</f>
        <v>11650</v>
      </c>
    </row>
    <row r="50" spans="1:8">
      <c r="A50" s="345" t="s">
        <v>289</v>
      </c>
      <c r="B50" s="346"/>
      <c r="C50" s="347"/>
      <c r="D50" s="251" t="s">
        <v>10</v>
      </c>
      <c r="E50" s="208">
        <v>0</v>
      </c>
      <c r="F50" s="272">
        <f t="shared" si="2"/>
        <v>11650</v>
      </c>
      <c r="G50" s="235" t="e">
        <f t="shared" si="0"/>
        <v>#DIV/0!</v>
      </c>
      <c r="H50" s="208">
        <f>H54</f>
        <v>11650</v>
      </c>
    </row>
    <row r="51" spans="1:8">
      <c r="A51" s="354">
        <v>3</v>
      </c>
      <c r="B51" s="355"/>
      <c r="C51" s="356"/>
      <c r="D51" s="262" t="s">
        <v>11</v>
      </c>
      <c r="E51" s="210">
        <v>0</v>
      </c>
      <c r="F51" s="272">
        <f t="shared" si="2"/>
        <v>0</v>
      </c>
      <c r="G51" s="235" t="e">
        <f t="shared" si="0"/>
        <v>#DIV/0!</v>
      </c>
      <c r="H51" s="210">
        <v>0</v>
      </c>
    </row>
    <row r="52" spans="1:8">
      <c r="A52" s="333">
        <v>32</v>
      </c>
      <c r="B52" s="334"/>
      <c r="C52" s="335"/>
      <c r="D52" s="262" t="s">
        <v>12</v>
      </c>
      <c r="E52" s="210">
        <v>0</v>
      </c>
      <c r="F52" s="272">
        <f t="shared" si="2"/>
        <v>0</v>
      </c>
      <c r="G52" s="235" t="e">
        <f t="shared" si="0"/>
        <v>#DIV/0!</v>
      </c>
      <c r="H52" s="210">
        <v>0</v>
      </c>
    </row>
    <row r="53" spans="1:8">
      <c r="A53" s="333">
        <v>322</v>
      </c>
      <c r="B53" s="334"/>
      <c r="C53" s="335"/>
      <c r="D53" s="262" t="s">
        <v>17</v>
      </c>
      <c r="E53" s="210">
        <v>0</v>
      </c>
      <c r="F53" s="272">
        <f t="shared" si="2"/>
        <v>0</v>
      </c>
      <c r="G53" s="235" t="e">
        <f t="shared" si="0"/>
        <v>#DIV/0!</v>
      </c>
      <c r="H53" s="210">
        <v>0</v>
      </c>
    </row>
    <row r="54" spans="1:8">
      <c r="A54" s="351">
        <v>3223</v>
      </c>
      <c r="B54" s="352"/>
      <c r="C54" s="353"/>
      <c r="D54" s="209" t="s">
        <v>19</v>
      </c>
      <c r="E54" s="85">
        <v>0</v>
      </c>
      <c r="F54" s="272">
        <f t="shared" si="2"/>
        <v>11650</v>
      </c>
      <c r="G54" s="235" t="e">
        <f t="shared" si="0"/>
        <v>#DIV/0!</v>
      </c>
      <c r="H54" s="85">
        <v>11650</v>
      </c>
    </row>
    <row r="55" spans="1:8">
      <c r="A55" s="342" t="s">
        <v>312</v>
      </c>
      <c r="B55" s="343"/>
      <c r="C55" s="344"/>
      <c r="D55" s="261" t="s">
        <v>313</v>
      </c>
      <c r="E55" s="195">
        <f>E56+E170+E190</f>
        <v>123531</v>
      </c>
      <c r="F55" s="272">
        <f>H55-E55</f>
        <v>-54226.28</v>
      </c>
      <c r="G55" s="235">
        <f t="shared" si="0"/>
        <v>-43.896900373185673</v>
      </c>
      <c r="H55" s="195">
        <f>H56+H170+H190</f>
        <v>69304.72</v>
      </c>
    </row>
    <row r="56" spans="1:8" s="207" customFormat="1" ht="22.5" customHeight="1">
      <c r="A56" s="336" t="s">
        <v>5</v>
      </c>
      <c r="B56" s="337"/>
      <c r="C56" s="338"/>
      <c r="D56" s="253" t="s">
        <v>45</v>
      </c>
      <c r="E56" s="196">
        <f>E57+E73+E80+E86+E92+E126+E155</f>
        <v>53531</v>
      </c>
      <c r="F56" s="272">
        <f t="shared" si="2"/>
        <v>6748.7200000000012</v>
      </c>
      <c r="G56" s="235">
        <f t="shared" si="0"/>
        <v>12.607124843548601</v>
      </c>
      <c r="H56" s="196">
        <f>H57+H73+H80+H86+H92+H126+H155</f>
        <v>60279.72</v>
      </c>
    </row>
    <row r="57" spans="1:8" s="207" customFormat="1">
      <c r="A57" s="339" t="s">
        <v>290</v>
      </c>
      <c r="B57" s="340"/>
      <c r="C57" s="341"/>
      <c r="D57" s="250" t="s">
        <v>46</v>
      </c>
      <c r="E57" s="194">
        <f>E58</f>
        <v>0</v>
      </c>
      <c r="F57" s="272">
        <f t="shared" si="2"/>
        <v>0</v>
      </c>
      <c r="G57" s="235" t="e">
        <f t="shared" si="0"/>
        <v>#DIV/0!</v>
      </c>
      <c r="H57" s="194">
        <f>H58</f>
        <v>0</v>
      </c>
    </row>
    <row r="58" spans="1:8" s="207" customFormat="1">
      <c r="A58" s="345" t="s">
        <v>9</v>
      </c>
      <c r="B58" s="346"/>
      <c r="C58" s="347"/>
      <c r="D58" s="251" t="s">
        <v>10</v>
      </c>
      <c r="E58" s="208">
        <f t="shared" ref="E58:H58" si="15">E59</f>
        <v>0</v>
      </c>
      <c r="F58" s="272">
        <f t="shared" si="2"/>
        <v>0</v>
      </c>
      <c r="G58" s="235" t="e">
        <f t="shared" si="0"/>
        <v>#DIV/0!</v>
      </c>
      <c r="H58" s="208">
        <f t="shared" si="15"/>
        <v>0</v>
      </c>
    </row>
    <row r="59" spans="1:8" s="207" customFormat="1">
      <c r="A59" s="348">
        <v>3</v>
      </c>
      <c r="B59" s="349"/>
      <c r="C59" s="350"/>
      <c r="D59" s="252" t="s">
        <v>11</v>
      </c>
      <c r="E59" s="210">
        <v>0</v>
      </c>
      <c r="F59" s="272">
        <f t="shared" si="2"/>
        <v>0</v>
      </c>
      <c r="G59" s="235" t="e">
        <f t="shared" si="0"/>
        <v>#DIV/0!</v>
      </c>
      <c r="H59" s="210">
        <v>0</v>
      </c>
    </row>
    <row r="60" spans="1:8" s="207" customFormat="1">
      <c r="A60" s="327">
        <v>32</v>
      </c>
      <c r="B60" s="328"/>
      <c r="C60" s="329"/>
      <c r="D60" s="252" t="s">
        <v>12</v>
      </c>
      <c r="E60" s="210">
        <v>0</v>
      </c>
      <c r="F60" s="272">
        <f t="shared" si="2"/>
        <v>0</v>
      </c>
      <c r="G60" s="235" t="e">
        <f t="shared" si="0"/>
        <v>#DIV/0!</v>
      </c>
      <c r="H60" s="210">
        <v>0</v>
      </c>
    </row>
    <row r="61" spans="1:8" s="207" customFormat="1">
      <c r="A61" s="327">
        <v>321</v>
      </c>
      <c r="B61" s="328"/>
      <c r="C61" s="329"/>
      <c r="D61" s="252" t="s">
        <v>13</v>
      </c>
      <c r="E61" s="210">
        <v>0</v>
      </c>
      <c r="F61" s="272">
        <f t="shared" si="2"/>
        <v>0</v>
      </c>
      <c r="G61" s="235" t="e">
        <f t="shared" si="0"/>
        <v>#DIV/0!</v>
      </c>
      <c r="H61" s="210">
        <v>0</v>
      </c>
    </row>
    <row r="62" spans="1:8">
      <c r="A62" s="330">
        <v>3211</v>
      </c>
      <c r="B62" s="331"/>
      <c r="C62" s="332"/>
      <c r="D62" s="265" t="s">
        <v>14</v>
      </c>
      <c r="E62" s="210">
        <v>0</v>
      </c>
      <c r="F62" s="272">
        <f t="shared" si="2"/>
        <v>0</v>
      </c>
      <c r="G62" s="235" t="e">
        <f t="shared" si="0"/>
        <v>#DIV/0!</v>
      </c>
      <c r="H62" s="210">
        <v>0</v>
      </c>
    </row>
    <row r="63" spans="1:8">
      <c r="A63" s="330">
        <v>3213</v>
      </c>
      <c r="B63" s="331"/>
      <c r="C63" s="332"/>
      <c r="D63" s="265" t="s">
        <v>47</v>
      </c>
      <c r="E63" s="210">
        <v>0</v>
      </c>
      <c r="F63" s="272">
        <f t="shared" si="2"/>
        <v>0</v>
      </c>
      <c r="G63" s="235" t="e">
        <f t="shared" si="0"/>
        <v>#DIV/0!</v>
      </c>
      <c r="H63" s="210">
        <v>0</v>
      </c>
    </row>
    <row r="64" spans="1:8">
      <c r="A64" s="330">
        <v>3214</v>
      </c>
      <c r="B64" s="331"/>
      <c r="C64" s="332"/>
      <c r="D64" s="265" t="s">
        <v>16</v>
      </c>
      <c r="E64" s="210">
        <v>0</v>
      </c>
      <c r="F64" s="272">
        <f t="shared" si="2"/>
        <v>0</v>
      </c>
      <c r="G64" s="235" t="e">
        <f t="shared" si="0"/>
        <v>#DIV/0!</v>
      </c>
      <c r="H64" s="210">
        <v>0</v>
      </c>
    </row>
    <row r="65" spans="1:8">
      <c r="A65" s="327">
        <v>322</v>
      </c>
      <c r="B65" s="328"/>
      <c r="C65" s="329"/>
      <c r="D65" s="252" t="s">
        <v>17</v>
      </c>
      <c r="E65" s="210">
        <v>0</v>
      </c>
      <c r="F65" s="272">
        <f t="shared" si="2"/>
        <v>0</v>
      </c>
      <c r="G65" s="235" t="e">
        <f t="shared" si="0"/>
        <v>#DIV/0!</v>
      </c>
      <c r="H65" s="210">
        <v>0</v>
      </c>
    </row>
    <row r="66" spans="1:8">
      <c r="A66" s="330">
        <v>3221</v>
      </c>
      <c r="B66" s="331"/>
      <c r="C66" s="332"/>
      <c r="D66" s="265" t="s">
        <v>18</v>
      </c>
      <c r="E66" s="210">
        <v>0</v>
      </c>
      <c r="F66" s="272">
        <f t="shared" si="2"/>
        <v>0</v>
      </c>
      <c r="G66" s="235" t="e">
        <f t="shared" si="0"/>
        <v>#DIV/0!</v>
      </c>
      <c r="H66" s="210">
        <v>0</v>
      </c>
    </row>
    <row r="67" spans="1:8">
      <c r="A67" s="330">
        <v>3222</v>
      </c>
      <c r="B67" s="331"/>
      <c r="C67" s="332"/>
      <c r="D67" s="265" t="s">
        <v>48</v>
      </c>
      <c r="E67" s="210">
        <v>0</v>
      </c>
      <c r="F67" s="272">
        <f t="shared" si="2"/>
        <v>0</v>
      </c>
      <c r="G67" s="235" t="e">
        <f t="shared" si="0"/>
        <v>#DIV/0!</v>
      </c>
      <c r="H67" s="210">
        <v>0</v>
      </c>
    </row>
    <row r="68" spans="1:8">
      <c r="A68" s="330">
        <v>3225</v>
      </c>
      <c r="B68" s="331"/>
      <c r="C68" s="332"/>
      <c r="D68" s="265" t="s">
        <v>20</v>
      </c>
      <c r="E68" s="210">
        <v>0</v>
      </c>
      <c r="F68" s="272">
        <f t="shared" si="2"/>
        <v>0</v>
      </c>
      <c r="G68" s="235" t="e">
        <f t="shared" si="0"/>
        <v>#DIV/0!</v>
      </c>
      <c r="H68" s="210">
        <v>0</v>
      </c>
    </row>
    <row r="69" spans="1:8" s="207" customFormat="1">
      <c r="A69" s="327">
        <v>323</v>
      </c>
      <c r="B69" s="328"/>
      <c r="C69" s="329"/>
      <c r="D69" s="252" t="s">
        <v>22</v>
      </c>
      <c r="E69" s="210">
        <v>0</v>
      </c>
      <c r="F69" s="272">
        <f t="shared" si="2"/>
        <v>0</v>
      </c>
      <c r="G69" s="235" t="e">
        <f t="shared" si="0"/>
        <v>#DIV/0!</v>
      </c>
      <c r="H69" s="210">
        <v>0</v>
      </c>
    </row>
    <row r="70" spans="1:8">
      <c r="A70" s="330">
        <v>3237</v>
      </c>
      <c r="B70" s="331"/>
      <c r="C70" s="332"/>
      <c r="D70" s="265" t="s">
        <v>28</v>
      </c>
      <c r="E70" s="210">
        <v>0</v>
      </c>
      <c r="F70" s="272">
        <f t="shared" si="2"/>
        <v>0</v>
      </c>
      <c r="G70" s="235" t="e">
        <f t="shared" si="0"/>
        <v>#DIV/0!</v>
      </c>
      <c r="H70" s="210">
        <v>0</v>
      </c>
    </row>
    <row r="71" spans="1:8" s="207" customFormat="1">
      <c r="A71" s="327">
        <v>329</v>
      </c>
      <c r="B71" s="328"/>
      <c r="C71" s="329"/>
      <c r="D71" s="252" t="s">
        <v>31</v>
      </c>
      <c r="E71" s="210">
        <v>0</v>
      </c>
      <c r="F71" s="272">
        <f t="shared" si="2"/>
        <v>0</v>
      </c>
      <c r="G71" s="235" t="e">
        <f t="shared" ref="G71:G134" si="16">F71/E71*100</f>
        <v>#DIV/0!</v>
      </c>
      <c r="H71" s="210">
        <v>0</v>
      </c>
    </row>
    <row r="72" spans="1:8">
      <c r="A72" s="330">
        <v>3299</v>
      </c>
      <c r="B72" s="331"/>
      <c r="C72" s="332"/>
      <c r="D72" s="265" t="s">
        <v>31</v>
      </c>
      <c r="E72" s="210">
        <v>0</v>
      </c>
      <c r="F72" s="272">
        <f t="shared" si="2"/>
        <v>0</v>
      </c>
      <c r="G72" s="235" t="e">
        <f t="shared" si="16"/>
        <v>#DIV/0!</v>
      </c>
      <c r="H72" s="210">
        <v>0</v>
      </c>
    </row>
    <row r="73" spans="1:8" s="207" customFormat="1">
      <c r="A73" s="339" t="s">
        <v>291</v>
      </c>
      <c r="B73" s="340"/>
      <c r="C73" s="341"/>
      <c r="D73" s="250" t="s">
        <v>50</v>
      </c>
      <c r="E73" s="194">
        <f t="shared" ref="E73:H76" si="17">E74</f>
        <v>3300</v>
      </c>
      <c r="F73" s="272">
        <f t="shared" si="2"/>
        <v>907.6899999999996</v>
      </c>
      <c r="G73" s="235">
        <f t="shared" si="16"/>
        <v>27.50575757575756</v>
      </c>
      <c r="H73" s="211">
        <f t="shared" si="17"/>
        <v>4207.6899999999996</v>
      </c>
    </row>
    <row r="74" spans="1:8" s="207" customFormat="1">
      <c r="A74" s="345" t="s">
        <v>9</v>
      </c>
      <c r="B74" s="346"/>
      <c r="C74" s="347"/>
      <c r="D74" s="251" t="s">
        <v>10</v>
      </c>
      <c r="E74" s="208">
        <f t="shared" si="17"/>
        <v>3300</v>
      </c>
      <c r="F74" s="272">
        <f t="shared" si="2"/>
        <v>907.6899999999996</v>
      </c>
      <c r="G74" s="235">
        <f t="shared" si="16"/>
        <v>27.50575757575756</v>
      </c>
      <c r="H74" s="212">
        <f t="shared" si="17"/>
        <v>4207.6899999999996</v>
      </c>
    </row>
    <row r="75" spans="1:8" s="207" customFormat="1">
      <c r="A75" s="348">
        <v>3</v>
      </c>
      <c r="B75" s="349"/>
      <c r="C75" s="350"/>
      <c r="D75" s="252" t="s">
        <v>11</v>
      </c>
      <c r="E75" s="210">
        <f t="shared" si="17"/>
        <v>3300</v>
      </c>
      <c r="F75" s="272">
        <f t="shared" ref="F75:F138" si="18">H75-E75</f>
        <v>907.6899999999996</v>
      </c>
      <c r="G75" s="235">
        <f t="shared" si="16"/>
        <v>27.50575757575756</v>
      </c>
      <c r="H75" s="236">
        <v>4207.6899999999996</v>
      </c>
    </row>
    <row r="76" spans="1:8" s="207" customFormat="1">
      <c r="A76" s="327">
        <v>32</v>
      </c>
      <c r="B76" s="328"/>
      <c r="C76" s="329"/>
      <c r="D76" s="252" t="s">
        <v>12</v>
      </c>
      <c r="E76" s="210">
        <f t="shared" si="17"/>
        <v>3300</v>
      </c>
      <c r="F76" s="272">
        <f t="shared" si="18"/>
        <v>907.6899999999996</v>
      </c>
      <c r="G76" s="235">
        <f t="shared" si="16"/>
        <v>27.50575757575756</v>
      </c>
      <c r="H76" s="237">
        <v>4207.6899999999996</v>
      </c>
    </row>
    <row r="77" spans="1:8" s="207" customFormat="1">
      <c r="A77" s="327">
        <v>329</v>
      </c>
      <c r="B77" s="328"/>
      <c r="C77" s="329"/>
      <c r="D77" s="252" t="s">
        <v>31</v>
      </c>
      <c r="E77" s="210">
        <f t="shared" ref="E77" si="19">SUM(E78:E79)</f>
        <v>3300</v>
      </c>
      <c r="F77" s="272">
        <f t="shared" si="18"/>
        <v>907.6899999999996</v>
      </c>
      <c r="G77" s="235">
        <f t="shared" si="16"/>
        <v>27.50575757575756</v>
      </c>
      <c r="H77" s="237">
        <v>4207.6899999999996</v>
      </c>
    </row>
    <row r="78" spans="1:8" ht="25.5">
      <c r="A78" s="330">
        <v>3291</v>
      </c>
      <c r="B78" s="331"/>
      <c r="C78" s="332"/>
      <c r="D78" s="265" t="s">
        <v>51</v>
      </c>
      <c r="E78" s="213">
        <v>1500</v>
      </c>
      <c r="F78" s="272">
        <f t="shared" si="18"/>
        <v>-873</v>
      </c>
      <c r="G78" s="235">
        <f t="shared" si="16"/>
        <v>-58.199999999999996</v>
      </c>
      <c r="H78" s="238">
        <v>627</v>
      </c>
    </row>
    <row r="79" spans="1:8">
      <c r="A79" s="330">
        <v>3299</v>
      </c>
      <c r="B79" s="331"/>
      <c r="C79" s="332"/>
      <c r="D79" s="265" t="s">
        <v>31</v>
      </c>
      <c r="E79" s="213">
        <v>1800</v>
      </c>
      <c r="F79" s="272">
        <f t="shared" si="18"/>
        <v>1780.69</v>
      </c>
      <c r="G79" s="235">
        <f t="shared" si="16"/>
        <v>98.927222222222227</v>
      </c>
      <c r="H79" s="238">
        <v>3580.69</v>
      </c>
    </row>
    <row r="80" spans="1:8">
      <c r="A80" s="339" t="s">
        <v>292</v>
      </c>
      <c r="B80" s="340"/>
      <c r="C80" s="341"/>
      <c r="D80" s="250" t="s">
        <v>53</v>
      </c>
      <c r="E80" s="194">
        <f t="shared" ref="E80:H84" si="20">E81</f>
        <v>1050</v>
      </c>
      <c r="F80" s="272">
        <f t="shared" si="18"/>
        <v>-474</v>
      </c>
      <c r="G80" s="235">
        <f t="shared" si="16"/>
        <v>-45.142857142857139</v>
      </c>
      <c r="H80" s="211">
        <f t="shared" si="20"/>
        <v>576</v>
      </c>
    </row>
    <row r="81" spans="1:8">
      <c r="A81" s="345" t="s">
        <v>9</v>
      </c>
      <c r="B81" s="346"/>
      <c r="C81" s="347"/>
      <c r="D81" s="251" t="s">
        <v>10</v>
      </c>
      <c r="E81" s="208">
        <f t="shared" si="20"/>
        <v>1050</v>
      </c>
      <c r="F81" s="272">
        <f t="shared" si="18"/>
        <v>-474</v>
      </c>
      <c r="G81" s="235">
        <f t="shared" si="16"/>
        <v>-45.142857142857139</v>
      </c>
      <c r="H81" s="212">
        <f t="shared" si="20"/>
        <v>576</v>
      </c>
    </row>
    <row r="82" spans="1:8">
      <c r="A82" s="348">
        <v>3</v>
      </c>
      <c r="B82" s="349"/>
      <c r="C82" s="350"/>
      <c r="D82" s="252" t="s">
        <v>11</v>
      </c>
      <c r="E82" s="210">
        <f t="shared" si="20"/>
        <v>1050</v>
      </c>
      <c r="F82" s="272">
        <f t="shared" si="18"/>
        <v>-474</v>
      </c>
      <c r="G82" s="235">
        <f t="shared" si="16"/>
        <v>-45.142857142857139</v>
      </c>
      <c r="H82" s="236">
        <v>576</v>
      </c>
    </row>
    <row r="83" spans="1:8">
      <c r="A83" s="327">
        <v>32</v>
      </c>
      <c r="B83" s="328"/>
      <c r="C83" s="329"/>
      <c r="D83" s="252" t="s">
        <v>12</v>
      </c>
      <c r="E83" s="210">
        <f t="shared" si="20"/>
        <v>1050</v>
      </c>
      <c r="F83" s="272">
        <f t="shared" si="18"/>
        <v>-474</v>
      </c>
      <c r="G83" s="235">
        <f t="shared" si="16"/>
        <v>-45.142857142857139</v>
      </c>
      <c r="H83" s="237">
        <v>576</v>
      </c>
    </row>
    <row r="84" spans="1:8">
      <c r="A84" s="327">
        <v>329</v>
      </c>
      <c r="B84" s="328"/>
      <c r="C84" s="329"/>
      <c r="D84" s="252" t="s">
        <v>31</v>
      </c>
      <c r="E84" s="210">
        <f t="shared" si="20"/>
        <v>1050</v>
      </c>
      <c r="F84" s="272">
        <f t="shared" si="18"/>
        <v>-474</v>
      </c>
      <c r="G84" s="235">
        <f t="shared" si="16"/>
        <v>-45.142857142857139</v>
      </c>
      <c r="H84" s="237">
        <v>576</v>
      </c>
    </row>
    <row r="85" spans="1:8">
      <c r="A85" s="330">
        <v>3299</v>
      </c>
      <c r="B85" s="331"/>
      <c r="C85" s="332"/>
      <c r="D85" s="265" t="s">
        <v>31</v>
      </c>
      <c r="E85" s="197">
        <v>1050</v>
      </c>
      <c r="F85" s="272">
        <f t="shared" si="18"/>
        <v>-474</v>
      </c>
      <c r="G85" s="235">
        <f t="shared" si="16"/>
        <v>-45.142857142857139</v>
      </c>
      <c r="H85" s="238">
        <v>576</v>
      </c>
    </row>
    <row r="86" spans="1:8">
      <c r="A86" s="339" t="s">
        <v>323</v>
      </c>
      <c r="B86" s="340"/>
      <c r="C86" s="341"/>
      <c r="D86" s="250" t="s">
        <v>322</v>
      </c>
      <c r="E86" s="194">
        <f t="shared" ref="E86:H87" si="21">E87</f>
        <v>0</v>
      </c>
      <c r="F86" s="272">
        <f t="shared" si="18"/>
        <v>5000</v>
      </c>
      <c r="G86" s="235" t="e">
        <f t="shared" si="16"/>
        <v>#DIV/0!</v>
      </c>
      <c r="H86" s="194">
        <f t="shared" si="21"/>
        <v>5000</v>
      </c>
    </row>
    <row r="87" spans="1:8">
      <c r="A87" s="345" t="s">
        <v>9</v>
      </c>
      <c r="B87" s="346"/>
      <c r="C87" s="347"/>
      <c r="D87" s="251" t="s">
        <v>10</v>
      </c>
      <c r="E87" s="208">
        <f t="shared" si="21"/>
        <v>0</v>
      </c>
      <c r="F87" s="272">
        <f t="shared" si="18"/>
        <v>5000</v>
      </c>
      <c r="G87" s="235" t="e">
        <f t="shared" si="16"/>
        <v>#DIV/0!</v>
      </c>
      <c r="H87" s="208">
        <f t="shared" si="21"/>
        <v>5000</v>
      </c>
    </row>
    <row r="88" spans="1:8">
      <c r="A88" s="348">
        <v>3</v>
      </c>
      <c r="B88" s="349"/>
      <c r="C88" s="350"/>
      <c r="D88" s="252" t="s">
        <v>11</v>
      </c>
      <c r="E88" s="197">
        <v>0</v>
      </c>
      <c r="F88" s="272">
        <f t="shared" si="18"/>
        <v>5000</v>
      </c>
      <c r="G88" s="235" t="e">
        <f t="shared" si="16"/>
        <v>#DIV/0!</v>
      </c>
      <c r="H88" s="197">
        <v>5000</v>
      </c>
    </row>
    <row r="89" spans="1:8">
      <c r="A89" s="327">
        <v>32</v>
      </c>
      <c r="B89" s="328"/>
      <c r="C89" s="329"/>
      <c r="D89" s="252" t="s">
        <v>12</v>
      </c>
      <c r="E89" s="197">
        <v>0</v>
      </c>
      <c r="F89" s="272">
        <f t="shared" si="18"/>
        <v>5000</v>
      </c>
      <c r="G89" s="235" t="e">
        <f t="shared" si="16"/>
        <v>#DIV/0!</v>
      </c>
      <c r="H89" s="197">
        <v>5000</v>
      </c>
    </row>
    <row r="90" spans="1:8">
      <c r="A90" s="327">
        <v>329</v>
      </c>
      <c r="B90" s="328"/>
      <c r="C90" s="329"/>
      <c r="D90" s="252" t="s">
        <v>31</v>
      </c>
      <c r="E90" s="197">
        <v>0</v>
      </c>
      <c r="F90" s="272">
        <f t="shared" si="18"/>
        <v>5000</v>
      </c>
      <c r="G90" s="235" t="e">
        <f t="shared" si="16"/>
        <v>#DIV/0!</v>
      </c>
      <c r="H90" s="197">
        <v>5000</v>
      </c>
    </row>
    <row r="91" spans="1:8">
      <c r="A91" s="330">
        <v>3299</v>
      </c>
      <c r="B91" s="331"/>
      <c r="C91" s="332"/>
      <c r="D91" s="265" t="s">
        <v>31</v>
      </c>
      <c r="E91" s="197">
        <v>0</v>
      </c>
      <c r="F91" s="272">
        <f t="shared" si="18"/>
        <v>5000</v>
      </c>
      <c r="G91" s="235" t="e">
        <f t="shared" si="16"/>
        <v>#DIV/0!</v>
      </c>
      <c r="H91" s="197">
        <v>5000</v>
      </c>
    </row>
    <row r="92" spans="1:8" s="207" customFormat="1">
      <c r="A92" s="339" t="s">
        <v>293</v>
      </c>
      <c r="B92" s="340"/>
      <c r="C92" s="341"/>
      <c r="D92" s="250" t="s">
        <v>54</v>
      </c>
      <c r="E92" s="194">
        <f t="shared" ref="E92:H95" si="22">E93</f>
        <v>531</v>
      </c>
      <c r="F92" s="272">
        <f t="shared" si="18"/>
        <v>0</v>
      </c>
      <c r="G92" s="235">
        <f t="shared" si="16"/>
        <v>0</v>
      </c>
      <c r="H92" s="194">
        <f t="shared" si="22"/>
        <v>531</v>
      </c>
    </row>
    <row r="93" spans="1:8" s="207" customFormat="1">
      <c r="A93" s="345" t="s">
        <v>9</v>
      </c>
      <c r="B93" s="346"/>
      <c r="C93" s="347"/>
      <c r="D93" s="251" t="s">
        <v>10</v>
      </c>
      <c r="E93" s="208">
        <f t="shared" si="22"/>
        <v>531</v>
      </c>
      <c r="F93" s="272">
        <f t="shared" si="18"/>
        <v>0</v>
      </c>
      <c r="G93" s="235">
        <f t="shared" si="16"/>
        <v>0</v>
      </c>
      <c r="H93" s="208">
        <f t="shared" si="22"/>
        <v>531</v>
      </c>
    </row>
    <row r="94" spans="1:8" s="207" customFormat="1">
      <c r="A94" s="348">
        <v>3</v>
      </c>
      <c r="B94" s="349"/>
      <c r="C94" s="350"/>
      <c r="D94" s="252" t="s">
        <v>11</v>
      </c>
      <c r="E94" s="210">
        <f t="shared" si="22"/>
        <v>531</v>
      </c>
      <c r="F94" s="272">
        <f t="shared" si="18"/>
        <v>0</v>
      </c>
      <c r="G94" s="235">
        <f t="shared" si="16"/>
        <v>0</v>
      </c>
      <c r="H94" s="210">
        <f t="shared" si="22"/>
        <v>531</v>
      </c>
    </row>
    <row r="95" spans="1:8" s="207" customFormat="1">
      <c r="A95" s="327">
        <v>32</v>
      </c>
      <c r="B95" s="328"/>
      <c r="C95" s="329"/>
      <c r="D95" s="252" t="s">
        <v>12</v>
      </c>
      <c r="E95" s="210">
        <f t="shared" si="22"/>
        <v>531</v>
      </c>
      <c r="F95" s="272">
        <f t="shared" si="18"/>
        <v>0</v>
      </c>
      <c r="G95" s="235">
        <f t="shared" si="16"/>
        <v>0</v>
      </c>
      <c r="H95" s="210">
        <f t="shared" si="22"/>
        <v>531</v>
      </c>
    </row>
    <row r="96" spans="1:8" s="207" customFormat="1">
      <c r="A96" s="327">
        <v>323</v>
      </c>
      <c r="B96" s="328"/>
      <c r="C96" s="329"/>
      <c r="D96" s="252" t="s">
        <v>31</v>
      </c>
      <c r="E96" s="210">
        <f>E97</f>
        <v>531</v>
      </c>
      <c r="F96" s="272">
        <f t="shared" si="18"/>
        <v>0</v>
      </c>
      <c r="G96" s="235">
        <f t="shared" si="16"/>
        <v>0</v>
      </c>
      <c r="H96" s="210">
        <f>H97</f>
        <v>531</v>
      </c>
    </row>
    <row r="97" spans="1:8">
      <c r="A97" s="330">
        <v>3237</v>
      </c>
      <c r="B97" s="331"/>
      <c r="C97" s="332"/>
      <c r="D97" s="265" t="s">
        <v>31</v>
      </c>
      <c r="E97" s="213">
        <v>531</v>
      </c>
      <c r="F97" s="272">
        <f t="shared" si="18"/>
        <v>0</v>
      </c>
      <c r="G97" s="235">
        <f t="shared" si="16"/>
        <v>0</v>
      </c>
      <c r="H97" s="213">
        <v>531</v>
      </c>
    </row>
    <row r="98" spans="1:8" s="207" customFormat="1" hidden="1">
      <c r="A98" s="368" t="s">
        <v>55</v>
      </c>
      <c r="B98" s="369"/>
      <c r="C98" s="370"/>
      <c r="D98" s="263" t="s">
        <v>56</v>
      </c>
      <c r="E98" s="214">
        <f t="shared" ref="E98:H99" si="23">E99</f>
        <v>0</v>
      </c>
      <c r="F98" s="272">
        <f t="shared" si="18"/>
        <v>0</v>
      </c>
      <c r="G98" s="235" t="e">
        <f t="shared" si="16"/>
        <v>#DIV/0!</v>
      </c>
      <c r="H98" s="214">
        <f t="shared" si="23"/>
        <v>0</v>
      </c>
    </row>
    <row r="99" spans="1:8" s="207" customFormat="1" hidden="1">
      <c r="A99" s="371" t="s">
        <v>9</v>
      </c>
      <c r="B99" s="372"/>
      <c r="C99" s="373"/>
      <c r="D99" s="264" t="s">
        <v>10</v>
      </c>
      <c r="E99" s="214">
        <f t="shared" si="23"/>
        <v>0</v>
      </c>
      <c r="F99" s="272">
        <f t="shared" si="18"/>
        <v>0</v>
      </c>
      <c r="G99" s="235" t="e">
        <f t="shared" si="16"/>
        <v>#DIV/0!</v>
      </c>
      <c r="H99" s="214">
        <f t="shared" si="23"/>
        <v>0</v>
      </c>
    </row>
    <row r="100" spans="1:8" s="207" customFormat="1" hidden="1">
      <c r="A100" s="368">
        <v>3</v>
      </c>
      <c r="B100" s="369"/>
      <c r="C100" s="370"/>
      <c r="D100" s="263" t="s">
        <v>11</v>
      </c>
      <c r="E100" s="214">
        <f>E101+E108</f>
        <v>0</v>
      </c>
      <c r="F100" s="272">
        <f t="shared" si="18"/>
        <v>0</v>
      </c>
      <c r="G100" s="235" t="e">
        <f t="shared" si="16"/>
        <v>#DIV/0!</v>
      </c>
      <c r="H100" s="214">
        <f>H101+H108</f>
        <v>0</v>
      </c>
    </row>
    <row r="101" spans="1:8" s="207" customFormat="1" hidden="1">
      <c r="A101" s="374">
        <v>31</v>
      </c>
      <c r="B101" s="375"/>
      <c r="C101" s="376"/>
      <c r="D101" s="263" t="s">
        <v>57</v>
      </c>
      <c r="E101" s="214">
        <f>E102+E104+E106</f>
        <v>0</v>
      </c>
      <c r="F101" s="272">
        <f t="shared" si="18"/>
        <v>0</v>
      </c>
      <c r="G101" s="235" t="e">
        <f t="shared" si="16"/>
        <v>#DIV/0!</v>
      </c>
      <c r="H101" s="214">
        <f>H102+H104+H106</f>
        <v>0</v>
      </c>
    </row>
    <row r="102" spans="1:8" s="207" customFormat="1" hidden="1">
      <c r="A102" s="374">
        <v>311</v>
      </c>
      <c r="B102" s="375"/>
      <c r="C102" s="376"/>
      <c r="D102" s="263" t="s">
        <v>58</v>
      </c>
      <c r="E102" s="214">
        <f>E103</f>
        <v>0</v>
      </c>
      <c r="F102" s="272">
        <f t="shared" si="18"/>
        <v>0</v>
      </c>
      <c r="G102" s="235" t="e">
        <f t="shared" si="16"/>
        <v>#DIV/0!</v>
      </c>
      <c r="H102" s="214">
        <f>H103</f>
        <v>0</v>
      </c>
    </row>
    <row r="103" spans="1:8" hidden="1">
      <c r="A103" s="377">
        <v>3111</v>
      </c>
      <c r="B103" s="378"/>
      <c r="C103" s="379"/>
      <c r="D103" s="215" t="s">
        <v>59</v>
      </c>
      <c r="E103" s="216">
        <v>0</v>
      </c>
      <c r="F103" s="272">
        <f t="shared" si="18"/>
        <v>0</v>
      </c>
      <c r="G103" s="235" t="e">
        <f t="shared" si="16"/>
        <v>#DIV/0!</v>
      </c>
      <c r="H103" s="216">
        <v>0</v>
      </c>
    </row>
    <row r="104" spans="1:8" s="207" customFormat="1" hidden="1">
      <c r="A104" s="374">
        <v>312</v>
      </c>
      <c r="B104" s="375"/>
      <c r="C104" s="376"/>
      <c r="D104" s="263" t="s">
        <v>60</v>
      </c>
      <c r="E104" s="214">
        <f>E105</f>
        <v>0</v>
      </c>
      <c r="F104" s="272">
        <f t="shared" si="18"/>
        <v>0</v>
      </c>
      <c r="G104" s="235" t="e">
        <f t="shared" si="16"/>
        <v>#DIV/0!</v>
      </c>
      <c r="H104" s="214">
        <f>H105</f>
        <v>0</v>
      </c>
    </row>
    <row r="105" spans="1:8" hidden="1">
      <c r="A105" s="377">
        <v>3121</v>
      </c>
      <c r="B105" s="378"/>
      <c r="C105" s="379"/>
      <c r="D105" s="215" t="s">
        <v>60</v>
      </c>
      <c r="E105" s="216">
        <v>0</v>
      </c>
      <c r="F105" s="272">
        <f t="shared" si="18"/>
        <v>0</v>
      </c>
      <c r="G105" s="235" t="e">
        <f t="shared" si="16"/>
        <v>#DIV/0!</v>
      </c>
      <c r="H105" s="216">
        <v>0</v>
      </c>
    </row>
    <row r="106" spans="1:8" s="207" customFormat="1" hidden="1">
      <c r="A106" s="374">
        <v>313</v>
      </c>
      <c r="B106" s="375"/>
      <c r="C106" s="376"/>
      <c r="D106" s="263" t="s">
        <v>61</v>
      </c>
      <c r="E106" s="214">
        <f>E107</f>
        <v>0</v>
      </c>
      <c r="F106" s="272">
        <f t="shared" si="18"/>
        <v>0</v>
      </c>
      <c r="G106" s="235" t="e">
        <f t="shared" si="16"/>
        <v>#DIV/0!</v>
      </c>
      <c r="H106" s="214">
        <f>H107</f>
        <v>0</v>
      </c>
    </row>
    <row r="107" spans="1:8" hidden="1">
      <c r="A107" s="377">
        <v>3132</v>
      </c>
      <c r="B107" s="378"/>
      <c r="C107" s="379"/>
      <c r="D107" s="215" t="s">
        <v>62</v>
      </c>
      <c r="E107" s="216">
        <v>0</v>
      </c>
      <c r="F107" s="272">
        <f t="shared" si="18"/>
        <v>0</v>
      </c>
      <c r="G107" s="235" t="e">
        <f t="shared" si="16"/>
        <v>#DIV/0!</v>
      </c>
      <c r="H107" s="216">
        <v>0</v>
      </c>
    </row>
    <row r="108" spans="1:8" s="207" customFormat="1" hidden="1">
      <c r="A108" s="374">
        <v>32</v>
      </c>
      <c r="B108" s="375"/>
      <c r="C108" s="376"/>
      <c r="D108" s="263" t="s">
        <v>63</v>
      </c>
      <c r="E108" s="214">
        <f>E109</f>
        <v>0</v>
      </c>
      <c r="F108" s="272">
        <f t="shared" si="18"/>
        <v>0</v>
      </c>
      <c r="G108" s="235" t="e">
        <f t="shared" si="16"/>
        <v>#DIV/0!</v>
      </c>
      <c r="H108" s="214">
        <f>H109</f>
        <v>0</v>
      </c>
    </row>
    <row r="109" spans="1:8" s="207" customFormat="1" hidden="1">
      <c r="A109" s="374">
        <v>321</v>
      </c>
      <c r="B109" s="375"/>
      <c r="C109" s="376"/>
      <c r="D109" s="263" t="s">
        <v>13</v>
      </c>
      <c r="E109" s="214">
        <f>E110+E111</f>
        <v>0</v>
      </c>
      <c r="F109" s="272">
        <f t="shared" si="18"/>
        <v>0</v>
      </c>
      <c r="G109" s="235" t="e">
        <f t="shared" si="16"/>
        <v>#DIV/0!</v>
      </c>
      <c r="H109" s="214">
        <f>H110+H111</f>
        <v>0</v>
      </c>
    </row>
    <row r="110" spans="1:8" hidden="1">
      <c r="A110" s="377">
        <v>3211</v>
      </c>
      <c r="B110" s="378"/>
      <c r="C110" s="379"/>
      <c r="D110" s="215" t="s">
        <v>14</v>
      </c>
      <c r="E110" s="216">
        <v>0</v>
      </c>
      <c r="F110" s="272">
        <f t="shared" si="18"/>
        <v>0</v>
      </c>
      <c r="G110" s="235" t="e">
        <f t="shared" si="16"/>
        <v>#DIV/0!</v>
      </c>
      <c r="H110" s="216">
        <v>0</v>
      </c>
    </row>
    <row r="111" spans="1:8" hidden="1">
      <c r="A111" s="377">
        <v>3212</v>
      </c>
      <c r="B111" s="378"/>
      <c r="C111" s="379"/>
      <c r="D111" s="215" t="s">
        <v>64</v>
      </c>
      <c r="E111" s="216">
        <v>0</v>
      </c>
      <c r="F111" s="272">
        <f t="shared" si="18"/>
        <v>0</v>
      </c>
      <c r="G111" s="235" t="e">
        <f t="shared" si="16"/>
        <v>#DIV/0!</v>
      </c>
      <c r="H111" s="216">
        <v>0</v>
      </c>
    </row>
    <row r="112" spans="1:8" s="207" customFormat="1" hidden="1">
      <c r="A112" s="368" t="s">
        <v>65</v>
      </c>
      <c r="B112" s="369"/>
      <c r="C112" s="370"/>
      <c r="D112" s="263" t="s">
        <v>66</v>
      </c>
      <c r="E112" s="214">
        <v>0</v>
      </c>
      <c r="F112" s="272">
        <f t="shared" si="18"/>
        <v>0</v>
      </c>
      <c r="G112" s="235" t="e">
        <f t="shared" si="16"/>
        <v>#DIV/0!</v>
      </c>
      <c r="H112" s="214">
        <v>0</v>
      </c>
    </row>
    <row r="113" spans="1:8" s="207" customFormat="1" hidden="1">
      <c r="A113" s="371" t="s">
        <v>9</v>
      </c>
      <c r="B113" s="372"/>
      <c r="C113" s="373"/>
      <c r="D113" s="264" t="s">
        <v>10</v>
      </c>
      <c r="E113" s="214">
        <v>0</v>
      </c>
      <c r="F113" s="272">
        <f t="shared" si="18"/>
        <v>0</v>
      </c>
      <c r="G113" s="235" t="e">
        <f t="shared" si="16"/>
        <v>#DIV/0!</v>
      </c>
      <c r="H113" s="214">
        <v>0</v>
      </c>
    </row>
    <row r="114" spans="1:8" s="207" customFormat="1" hidden="1">
      <c r="A114" s="368">
        <v>3</v>
      </c>
      <c r="B114" s="369"/>
      <c r="C114" s="370"/>
      <c r="D114" s="263" t="s">
        <v>11</v>
      </c>
      <c r="E114" s="214">
        <v>0</v>
      </c>
      <c r="F114" s="272">
        <f t="shared" si="18"/>
        <v>0</v>
      </c>
      <c r="G114" s="235" t="e">
        <f t="shared" si="16"/>
        <v>#DIV/0!</v>
      </c>
      <c r="H114" s="214">
        <v>0</v>
      </c>
    </row>
    <row r="115" spans="1:8" s="207" customFormat="1" hidden="1">
      <c r="A115" s="374">
        <v>31</v>
      </c>
      <c r="B115" s="375"/>
      <c r="C115" s="376"/>
      <c r="D115" s="263" t="s">
        <v>57</v>
      </c>
      <c r="E115" s="214">
        <v>0</v>
      </c>
      <c r="F115" s="272">
        <f t="shared" si="18"/>
        <v>0</v>
      </c>
      <c r="G115" s="235" t="e">
        <f t="shared" si="16"/>
        <v>#DIV/0!</v>
      </c>
      <c r="H115" s="214">
        <v>0</v>
      </c>
    </row>
    <row r="116" spans="1:8" s="207" customFormat="1" hidden="1">
      <c r="A116" s="374">
        <v>311</v>
      </c>
      <c r="B116" s="375"/>
      <c r="C116" s="376"/>
      <c r="D116" s="263" t="s">
        <v>58</v>
      </c>
      <c r="E116" s="214">
        <v>0</v>
      </c>
      <c r="F116" s="272">
        <f t="shared" si="18"/>
        <v>0</v>
      </c>
      <c r="G116" s="235" t="e">
        <f t="shared" si="16"/>
        <v>#DIV/0!</v>
      </c>
      <c r="H116" s="214">
        <v>0</v>
      </c>
    </row>
    <row r="117" spans="1:8" hidden="1">
      <c r="A117" s="377">
        <v>3111</v>
      </c>
      <c r="B117" s="378"/>
      <c r="C117" s="379"/>
      <c r="D117" s="215" t="s">
        <v>59</v>
      </c>
      <c r="E117" s="214">
        <v>0</v>
      </c>
      <c r="F117" s="272">
        <f t="shared" si="18"/>
        <v>0</v>
      </c>
      <c r="G117" s="235" t="e">
        <f t="shared" si="16"/>
        <v>#DIV/0!</v>
      </c>
      <c r="H117" s="214">
        <v>0</v>
      </c>
    </row>
    <row r="118" spans="1:8" s="207" customFormat="1" hidden="1">
      <c r="A118" s="374">
        <v>312</v>
      </c>
      <c r="B118" s="375"/>
      <c r="C118" s="376"/>
      <c r="D118" s="263" t="s">
        <v>60</v>
      </c>
      <c r="E118" s="214">
        <v>0</v>
      </c>
      <c r="F118" s="272">
        <f t="shared" si="18"/>
        <v>0</v>
      </c>
      <c r="G118" s="235" t="e">
        <f t="shared" si="16"/>
        <v>#DIV/0!</v>
      </c>
      <c r="H118" s="214">
        <v>0</v>
      </c>
    </row>
    <row r="119" spans="1:8" hidden="1">
      <c r="A119" s="377">
        <v>3121</v>
      </c>
      <c r="B119" s="378"/>
      <c r="C119" s="379"/>
      <c r="D119" s="215" t="s">
        <v>60</v>
      </c>
      <c r="E119" s="214">
        <v>0</v>
      </c>
      <c r="F119" s="272">
        <f t="shared" si="18"/>
        <v>0</v>
      </c>
      <c r="G119" s="235" t="e">
        <f t="shared" si="16"/>
        <v>#DIV/0!</v>
      </c>
      <c r="H119" s="214">
        <v>0</v>
      </c>
    </row>
    <row r="120" spans="1:8" s="207" customFormat="1" hidden="1">
      <c r="A120" s="374">
        <v>313</v>
      </c>
      <c r="B120" s="375"/>
      <c r="C120" s="376"/>
      <c r="D120" s="263" t="s">
        <v>61</v>
      </c>
      <c r="E120" s="214">
        <v>0</v>
      </c>
      <c r="F120" s="272">
        <f t="shared" si="18"/>
        <v>0</v>
      </c>
      <c r="G120" s="235" t="e">
        <f t="shared" si="16"/>
        <v>#DIV/0!</v>
      </c>
      <c r="H120" s="214">
        <v>0</v>
      </c>
    </row>
    <row r="121" spans="1:8" hidden="1">
      <c r="A121" s="377">
        <v>3132</v>
      </c>
      <c r="B121" s="378"/>
      <c r="C121" s="379"/>
      <c r="D121" s="215" t="s">
        <v>62</v>
      </c>
      <c r="E121" s="214">
        <v>0</v>
      </c>
      <c r="F121" s="272">
        <f t="shared" si="18"/>
        <v>0</v>
      </c>
      <c r="G121" s="235" t="e">
        <f t="shared" si="16"/>
        <v>#DIV/0!</v>
      </c>
      <c r="H121" s="214">
        <v>0</v>
      </c>
    </row>
    <row r="122" spans="1:8" s="207" customFormat="1" hidden="1">
      <c r="A122" s="374">
        <v>32</v>
      </c>
      <c r="B122" s="375"/>
      <c r="C122" s="376"/>
      <c r="D122" s="263" t="s">
        <v>63</v>
      </c>
      <c r="E122" s="214">
        <v>0</v>
      </c>
      <c r="F122" s="272">
        <f t="shared" si="18"/>
        <v>0</v>
      </c>
      <c r="G122" s="235" t="e">
        <f t="shared" si="16"/>
        <v>#DIV/0!</v>
      </c>
      <c r="H122" s="214">
        <v>0</v>
      </c>
    </row>
    <row r="123" spans="1:8" s="207" customFormat="1" hidden="1">
      <c r="A123" s="374">
        <v>321</v>
      </c>
      <c r="B123" s="375"/>
      <c r="C123" s="376"/>
      <c r="D123" s="263" t="s">
        <v>13</v>
      </c>
      <c r="E123" s="214">
        <v>0</v>
      </c>
      <c r="F123" s="272">
        <f t="shared" si="18"/>
        <v>0</v>
      </c>
      <c r="G123" s="235" t="e">
        <f t="shared" si="16"/>
        <v>#DIV/0!</v>
      </c>
      <c r="H123" s="214">
        <v>0</v>
      </c>
    </row>
    <row r="124" spans="1:8" hidden="1">
      <c r="A124" s="377">
        <v>3211</v>
      </c>
      <c r="B124" s="378"/>
      <c r="C124" s="379"/>
      <c r="D124" s="215" t="s">
        <v>14</v>
      </c>
      <c r="E124" s="214">
        <v>0</v>
      </c>
      <c r="F124" s="272">
        <f t="shared" si="18"/>
        <v>0</v>
      </c>
      <c r="G124" s="235" t="e">
        <f t="shared" si="16"/>
        <v>#DIV/0!</v>
      </c>
      <c r="H124" s="214">
        <v>0</v>
      </c>
    </row>
    <row r="125" spans="1:8" hidden="1">
      <c r="A125" s="377">
        <v>3212</v>
      </c>
      <c r="B125" s="378"/>
      <c r="C125" s="379"/>
      <c r="D125" s="215" t="s">
        <v>64</v>
      </c>
      <c r="E125" s="214">
        <v>0</v>
      </c>
      <c r="F125" s="272">
        <f t="shared" si="18"/>
        <v>0</v>
      </c>
      <c r="G125" s="235" t="e">
        <f t="shared" si="16"/>
        <v>#DIV/0!</v>
      </c>
      <c r="H125" s="214">
        <v>0</v>
      </c>
    </row>
    <row r="126" spans="1:8">
      <c r="A126" s="339" t="s">
        <v>294</v>
      </c>
      <c r="B126" s="340"/>
      <c r="C126" s="341"/>
      <c r="D126" s="250" t="s">
        <v>67</v>
      </c>
      <c r="E126" s="194">
        <f t="shared" ref="E126:H127" si="24">E127</f>
        <v>48650</v>
      </c>
      <c r="F126" s="272">
        <f t="shared" si="18"/>
        <v>-8084.9700000000012</v>
      </c>
      <c r="G126" s="235">
        <f t="shared" si="16"/>
        <v>-16.618643371017473</v>
      </c>
      <c r="H126" s="211">
        <f>H127+H141</f>
        <v>40565.03</v>
      </c>
    </row>
    <row r="127" spans="1:8">
      <c r="A127" s="345" t="s">
        <v>9</v>
      </c>
      <c r="B127" s="346"/>
      <c r="C127" s="347"/>
      <c r="D127" s="251" t="s">
        <v>10</v>
      </c>
      <c r="E127" s="208">
        <f t="shared" si="24"/>
        <v>48650</v>
      </c>
      <c r="F127" s="272">
        <f t="shared" si="18"/>
        <v>-38103.08</v>
      </c>
      <c r="G127" s="235">
        <f t="shared" si="16"/>
        <v>-78.320822199383358</v>
      </c>
      <c r="H127" s="212">
        <f t="shared" si="24"/>
        <v>10546.92</v>
      </c>
    </row>
    <row r="128" spans="1:8">
      <c r="A128" s="348">
        <v>3</v>
      </c>
      <c r="B128" s="349"/>
      <c r="C128" s="350"/>
      <c r="D128" s="252" t="s">
        <v>11</v>
      </c>
      <c r="E128" s="210">
        <f t="shared" ref="E128" si="25">E129+E136</f>
        <v>48650</v>
      </c>
      <c r="F128" s="272">
        <f t="shared" si="18"/>
        <v>-38103.08</v>
      </c>
      <c r="G128" s="235">
        <f t="shared" si="16"/>
        <v>-78.320822199383358</v>
      </c>
      <c r="H128" s="236">
        <v>10546.92</v>
      </c>
    </row>
    <row r="129" spans="1:8">
      <c r="A129" s="327">
        <v>31</v>
      </c>
      <c r="B129" s="328"/>
      <c r="C129" s="329"/>
      <c r="D129" s="252" t="s">
        <v>57</v>
      </c>
      <c r="E129" s="210">
        <f t="shared" ref="E129" si="26">E130+E132+E134</f>
        <v>46500</v>
      </c>
      <c r="F129" s="272">
        <f t="shared" si="18"/>
        <v>-36411.79</v>
      </c>
      <c r="G129" s="235">
        <f t="shared" si="16"/>
        <v>-78.304924731182808</v>
      </c>
      <c r="H129" s="237">
        <v>10088.209999999999</v>
      </c>
    </row>
    <row r="130" spans="1:8">
      <c r="A130" s="327">
        <v>311</v>
      </c>
      <c r="B130" s="328"/>
      <c r="C130" s="329"/>
      <c r="D130" s="252" t="s">
        <v>58</v>
      </c>
      <c r="E130" s="210">
        <f t="shared" ref="E130" si="27">E131</f>
        <v>35500</v>
      </c>
      <c r="F130" s="272">
        <f t="shared" si="18"/>
        <v>-27197.690000000002</v>
      </c>
      <c r="G130" s="235">
        <f t="shared" si="16"/>
        <v>-76.613211267605635</v>
      </c>
      <c r="H130" s="237">
        <v>8302.31</v>
      </c>
    </row>
    <row r="131" spans="1:8">
      <c r="A131" s="330">
        <v>3111</v>
      </c>
      <c r="B131" s="331"/>
      <c r="C131" s="332"/>
      <c r="D131" s="265" t="s">
        <v>59</v>
      </c>
      <c r="E131" s="197">
        <v>35500</v>
      </c>
      <c r="F131" s="272">
        <f t="shared" si="18"/>
        <v>-27197.690000000002</v>
      </c>
      <c r="G131" s="235">
        <f t="shared" si="16"/>
        <v>-76.613211267605635</v>
      </c>
      <c r="H131" s="238">
        <v>8302.31</v>
      </c>
    </row>
    <row r="132" spans="1:8">
      <c r="A132" s="327">
        <v>312</v>
      </c>
      <c r="B132" s="328"/>
      <c r="C132" s="329"/>
      <c r="D132" s="252" t="s">
        <v>60</v>
      </c>
      <c r="E132" s="210">
        <f t="shared" ref="E132" si="28">E133</f>
        <v>4200</v>
      </c>
      <c r="F132" s="272">
        <f t="shared" si="18"/>
        <v>-3784</v>
      </c>
      <c r="G132" s="235">
        <f t="shared" si="16"/>
        <v>-90.095238095238102</v>
      </c>
      <c r="H132" s="237">
        <v>416</v>
      </c>
    </row>
    <row r="133" spans="1:8">
      <c r="A133" s="330">
        <v>3121</v>
      </c>
      <c r="B133" s="331"/>
      <c r="C133" s="332"/>
      <c r="D133" s="265" t="s">
        <v>60</v>
      </c>
      <c r="E133" s="197">
        <v>4200</v>
      </c>
      <c r="F133" s="272">
        <f t="shared" si="18"/>
        <v>-3784</v>
      </c>
      <c r="G133" s="235">
        <f t="shared" si="16"/>
        <v>-90.095238095238102</v>
      </c>
      <c r="H133" s="238">
        <v>416</v>
      </c>
    </row>
    <row r="134" spans="1:8">
      <c r="A134" s="327">
        <v>313</v>
      </c>
      <c r="B134" s="328"/>
      <c r="C134" s="329"/>
      <c r="D134" s="252" t="s">
        <v>61</v>
      </c>
      <c r="E134" s="210">
        <f t="shared" ref="E134" si="29">E135</f>
        <v>6800</v>
      </c>
      <c r="F134" s="272">
        <f t="shared" si="18"/>
        <v>-5430.1</v>
      </c>
      <c r="G134" s="235">
        <f t="shared" si="16"/>
        <v>-79.854411764705887</v>
      </c>
      <c r="H134" s="237">
        <v>1369.9</v>
      </c>
    </row>
    <row r="135" spans="1:8">
      <c r="A135" s="330">
        <v>3132</v>
      </c>
      <c r="B135" s="331"/>
      <c r="C135" s="332"/>
      <c r="D135" s="265" t="s">
        <v>62</v>
      </c>
      <c r="E135" s="197">
        <v>6800</v>
      </c>
      <c r="F135" s="272">
        <f t="shared" si="18"/>
        <v>-5430.1</v>
      </c>
      <c r="G135" s="235">
        <f t="shared" ref="G135:G198" si="30">F135/E135*100</f>
        <v>-79.854411764705887</v>
      </c>
      <c r="H135" s="238">
        <v>1369.9</v>
      </c>
    </row>
    <row r="136" spans="1:8">
      <c r="A136" s="327">
        <v>32</v>
      </c>
      <c r="B136" s="328"/>
      <c r="C136" s="329"/>
      <c r="D136" s="252" t="s">
        <v>63</v>
      </c>
      <c r="E136" s="210">
        <f t="shared" ref="E136" si="31">E137</f>
        <v>2150</v>
      </c>
      <c r="F136" s="272">
        <f t="shared" si="18"/>
        <v>-1691.29</v>
      </c>
      <c r="G136" s="235">
        <f t="shared" si="30"/>
        <v>-78.664651162790705</v>
      </c>
      <c r="H136" s="237">
        <v>458.71</v>
      </c>
    </row>
    <row r="137" spans="1:8">
      <c r="A137" s="327">
        <v>321</v>
      </c>
      <c r="B137" s="328"/>
      <c r="C137" s="329"/>
      <c r="D137" s="252" t="s">
        <v>13</v>
      </c>
      <c r="E137" s="210">
        <f>E138+E139+E140</f>
        <v>2150</v>
      </c>
      <c r="F137" s="272">
        <f t="shared" si="18"/>
        <v>-1691.29</v>
      </c>
      <c r="G137" s="235">
        <f t="shared" si="30"/>
        <v>-78.664651162790705</v>
      </c>
      <c r="H137" s="237">
        <v>458.71</v>
      </c>
    </row>
    <row r="138" spans="1:8">
      <c r="A138" s="330">
        <v>3211</v>
      </c>
      <c r="B138" s="331"/>
      <c r="C138" s="332"/>
      <c r="D138" s="265" t="s">
        <v>14</v>
      </c>
      <c r="E138" s="197">
        <v>0</v>
      </c>
      <c r="F138" s="272">
        <f t="shared" si="18"/>
        <v>7.8</v>
      </c>
      <c r="G138" s="235" t="e">
        <f t="shared" si="30"/>
        <v>#DIV/0!</v>
      </c>
      <c r="H138" s="238">
        <v>7.8</v>
      </c>
    </row>
    <row r="139" spans="1:8">
      <c r="A139" s="330">
        <v>3212</v>
      </c>
      <c r="B139" s="331"/>
      <c r="C139" s="332"/>
      <c r="D139" s="265" t="s">
        <v>64</v>
      </c>
      <c r="E139" s="197">
        <v>2150</v>
      </c>
      <c r="F139" s="272">
        <f t="shared" ref="F139:F202" si="32">H139-E139</f>
        <v>-1699.09</v>
      </c>
      <c r="G139" s="235">
        <f t="shared" si="30"/>
        <v>-79.027441860465103</v>
      </c>
      <c r="H139" s="238">
        <v>450.91</v>
      </c>
    </row>
    <row r="140" spans="1:8">
      <c r="A140" s="330">
        <v>3213</v>
      </c>
      <c r="B140" s="331"/>
      <c r="C140" s="332"/>
      <c r="D140" s="265" t="s">
        <v>47</v>
      </c>
      <c r="E140" s="197">
        <v>0</v>
      </c>
      <c r="F140" s="272">
        <f t="shared" si="32"/>
        <v>0</v>
      </c>
      <c r="G140" s="235" t="e">
        <f t="shared" si="30"/>
        <v>#DIV/0!</v>
      </c>
      <c r="H140" s="238">
        <v>0</v>
      </c>
    </row>
    <row r="141" spans="1:8" ht="12.75" customHeight="1">
      <c r="A141" s="345" t="s">
        <v>324</v>
      </c>
      <c r="B141" s="346"/>
      <c r="C141" s="346"/>
      <c r="D141" s="240" t="s">
        <v>325</v>
      </c>
      <c r="E141" s="208">
        <v>0</v>
      </c>
      <c r="F141" s="272">
        <f t="shared" si="32"/>
        <v>30018.11</v>
      </c>
      <c r="G141" s="235" t="e">
        <f t="shared" si="30"/>
        <v>#DIV/0!</v>
      </c>
      <c r="H141" s="241">
        <f>H142</f>
        <v>30018.11</v>
      </c>
    </row>
    <row r="142" spans="1:8">
      <c r="A142" s="348">
        <v>3</v>
      </c>
      <c r="B142" s="349"/>
      <c r="C142" s="350"/>
      <c r="D142" s="252" t="s">
        <v>11</v>
      </c>
      <c r="E142" s="197">
        <v>0</v>
      </c>
      <c r="F142" s="272">
        <f t="shared" si="32"/>
        <v>30018.11</v>
      </c>
      <c r="G142" s="235" t="e">
        <f t="shared" si="30"/>
        <v>#DIV/0!</v>
      </c>
      <c r="H142" s="237">
        <v>30018.11</v>
      </c>
    </row>
    <row r="143" spans="1:8">
      <c r="A143" s="327">
        <v>31</v>
      </c>
      <c r="B143" s="328"/>
      <c r="C143" s="329"/>
      <c r="D143" s="252" t="s">
        <v>57</v>
      </c>
      <c r="E143" s="197">
        <v>0</v>
      </c>
      <c r="F143" s="272">
        <f t="shared" si="32"/>
        <v>28712.55</v>
      </c>
      <c r="G143" s="235" t="e">
        <f t="shared" si="30"/>
        <v>#DIV/0!</v>
      </c>
      <c r="H143" s="237">
        <v>28712.55</v>
      </c>
    </row>
    <row r="144" spans="1:8">
      <c r="A144" s="327">
        <v>311</v>
      </c>
      <c r="B144" s="328"/>
      <c r="C144" s="329"/>
      <c r="D144" s="252" t="s">
        <v>58</v>
      </c>
      <c r="E144" s="197">
        <v>0</v>
      </c>
      <c r="F144" s="272">
        <f t="shared" si="32"/>
        <v>23629.64</v>
      </c>
      <c r="G144" s="235" t="e">
        <f t="shared" si="30"/>
        <v>#DIV/0!</v>
      </c>
      <c r="H144" s="237">
        <v>23629.64</v>
      </c>
    </row>
    <row r="145" spans="1:8">
      <c r="A145" s="330">
        <v>3111</v>
      </c>
      <c r="B145" s="331"/>
      <c r="C145" s="332"/>
      <c r="D145" s="265" t="s">
        <v>59</v>
      </c>
      <c r="E145" s="197">
        <v>0</v>
      </c>
      <c r="F145" s="272">
        <f t="shared" si="32"/>
        <v>23629.64</v>
      </c>
      <c r="G145" s="235" t="e">
        <f t="shared" si="30"/>
        <v>#DIV/0!</v>
      </c>
      <c r="H145" s="238">
        <v>23629.64</v>
      </c>
    </row>
    <row r="146" spans="1:8">
      <c r="A146" s="327">
        <v>312</v>
      </c>
      <c r="B146" s="328"/>
      <c r="C146" s="329"/>
      <c r="D146" s="252" t="s">
        <v>60</v>
      </c>
      <c r="E146" s="197">
        <v>0</v>
      </c>
      <c r="F146" s="272">
        <f t="shared" si="32"/>
        <v>0</v>
      </c>
      <c r="G146" s="235" t="e">
        <f t="shared" si="30"/>
        <v>#DIV/0!</v>
      </c>
      <c r="H146" s="238">
        <v>0</v>
      </c>
    </row>
    <row r="147" spans="1:8">
      <c r="A147" s="330">
        <v>3121</v>
      </c>
      <c r="B147" s="331"/>
      <c r="C147" s="332"/>
      <c r="D147" s="265" t="s">
        <v>60</v>
      </c>
      <c r="E147" s="197">
        <v>0</v>
      </c>
      <c r="F147" s="272">
        <f t="shared" si="32"/>
        <v>1184</v>
      </c>
      <c r="G147" s="235" t="e">
        <f t="shared" si="30"/>
        <v>#DIV/0!</v>
      </c>
      <c r="H147" s="237">
        <v>1184</v>
      </c>
    </row>
    <row r="148" spans="1:8">
      <c r="A148" s="327">
        <v>313</v>
      </c>
      <c r="B148" s="328"/>
      <c r="C148" s="329"/>
      <c r="D148" s="252" t="s">
        <v>61</v>
      </c>
      <c r="E148" s="197">
        <v>0</v>
      </c>
      <c r="F148" s="272">
        <f t="shared" si="32"/>
        <v>1184</v>
      </c>
      <c r="G148" s="235" t="e">
        <f t="shared" si="30"/>
        <v>#DIV/0!</v>
      </c>
      <c r="H148" s="238">
        <v>1184</v>
      </c>
    </row>
    <row r="149" spans="1:8">
      <c r="A149" s="330">
        <v>3132</v>
      </c>
      <c r="B149" s="331"/>
      <c r="C149" s="332"/>
      <c r="D149" s="265" t="s">
        <v>62</v>
      </c>
      <c r="E149" s="197">
        <v>0</v>
      </c>
      <c r="F149" s="272">
        <f t="shared" si="32"/>
        <v>3898.91</v>
      </c>
      <c r="G149" s="235" t="e">
        <f t="shared" si="30"/>
        <v>#DIV/0!</v>
      </c>
      <c r="H149" s="237">
        <v>3898.91</v>
      </c>
    </row>
    <row r="150" spans="1:8">
      <c r="A150" s="327">
        <v>32</v>
      </c>
      <c r="B150" s="328"/>
      <c r="C150" s="329"/>
      <c r="D150" s="252" t="s">
        <v>63</v>
      </c>
      <c r="E150" s="197">
        <v>0</v>
      </c>
      <c r="F150" s="272">
        <f t="shared" si="32"/>
        <v>3898.91</v>
      </c>
      <c r="G150" s="235" t="e">
        <f t="shared" si="30"/>
        <v>#DIV/0!</v>
      </c>
      <c r="H150" s="238">
        <v>3898.91</v>
      </c>
    </row>
    <row r="151" spans="1:8">
      <c r="A151" s="327">
        <v>321</v>
      </c>
      <c r="B151" s="328"/>
      <c r="C151" s="329"/>
      <c r="D151" s="252" t="s">
        <v>13</v>
      </c>
      <c r="E151" s="197">
        <v>0</v>
      </c>
      <c r="F151" s="272">
        <f t="shared" si="32"/>
        <v>1305.56</v>
      </c>
      <c r="G151" s="235" t="e">
        <f t="shared" si="30"/>
        <v>#DIV/0!</v>
      </c>
      <c r="H151" s="237">
        <v>1305.56</v>
      </c>
    </row>
    <row r="152" spans="1:8">
      <c r="A152" s="330">
        <v>3211</v>
      </c>
      <c r="B152" s="331"/>
      <c r="C152" s="332"/>
      <c r="D152" s="265" t="s">
        <v>14</v>
      </c>
      <c r="E152" s="197">
        <v>0</v>
      </c>
      <c r="F152" s="272">
        <f t="shared" si="32"/>
        <v>1305.56</v>
      </c>
      <c r="G152" s="235" t="e">
        <f t="shared" si="30"/>
        <v>#DIV/0!</v>
      </c>
      <c r="H152" s="237">
        <v>1305.56</v>
      </c>
    </row>
    <row r="153" spans="1:8">
      <c r="A153" s="330">
        <v>3212</v>
      </c>
      <c r="B153" s="331"/>
      <c r="C153" s="332"/>
      <c r="D153" s="265" t="s">
        <v>64</v>
      </c>
      <c r="E153" s="197">
        <v>0</v>
      </c>
      <c r="F153" s="272">
        <f t="shared" si="32"/>
        <v>22.2</v>
      </c>
      <c r="G153" s="235" t="e">
        <f t="shared" si="30"/>
        <v>#DIV/0!</v>
      </c>
      <c r="H153" s="238">
        <v>22.2</v>
      </c>
    </row>
    <row r="154" spans="1:8">
      <c r="A154" s="330">
        <v>3213</v>
      </c>
      <c r="B154" s="331"/>
      <c r="C154" s="332"/>
      <c r="D154" s="265" t="s">
        <v>47</v>
      </c>
      <c r="E154" s="197">
        <v>0</v>
      </c>
      <c r="F154" s="272">
        <f t="shared" si="32"/>
        <v>1283.3599999999999</v>
      </c>
      <c r="G154" s="235" t="e">
        <f t="shared" si="30"/>
        <v>#DIV/0!</v>
      </c>
      <c r="H154" s="238">
        <v>1283.3599999999999</v>
      </c>
    </row>
    <row r="155" spans="1:8">
      <c r="A155" s="339" t="s">
        <v>326</v>
      </c>
      <c r="B155" s="340"/>
      <c r="C155" s="341"/>
      <c r="D155" s="250" t="s">
        <v>327</v>
      </c>
      <c r="E155" s="194">
        <v>0</v>
      </c>
      <c r="F155" s="272">
        <f t="shared" si="32"/>
        <v>9400</v>
      </c>
      <c r="G155" s="235" t="e">
        <f t="shared" si="30"/>
        <v>#DIV/0!</v>
      </c>
      <c r="H155" s="242">
        <f>H156</f>
        <v>9400</v>
      </c>
    </row>
    <row r="156" spans="1:8">
      <c r="A156" s="345" t="s">
        <v>9</v>
      </c>
      <c r="B156" s="346"/>
      <c r="C156" s="347"/>
      <c r="D156" s="251" t="s">
        <v>10</v>
      </c>
      <c r="E156" s="208">
        <v>0</v>
      </c>
      <c r="F156" s="272">
        <f t="shared" si="32"/>
        <v>9400</v>
      </c>
      <c r="G156" s="235" t="e">
        <f t="shared" si="30"/>
        <v>#DIV/0!</v>
      </c>
      <c r="H156" s="208">
        <f>H157</f>
        <v>9400</v>
      </c>
    </row>
    <row r="157" spans="1:8">
      <c r="A157" s="348">
        <v>3</v>
      </c>
      <c r="B157" s="349"/>
      <c r="C157" s="350"/>
      <c r="D157" s="252" t="s">
        <v>11</v>
      </c>
      <c r="E157" s="210">
        <v>0</v>
      </c>
      <c r="F157" s="272">
        <f t="shared" si="32"/>
        <v>9400</v>
      </c>
      <c r="G157" s="235" t="e">
        <f t="shared" si="30"/>
        <v>#DIV/0!</v>
      </c>
      <c r="H157" s="210">
        <f>H158+H165</f>
        <v>9400</v>
      </c>
    </row>
    <row r="158" spans="1:8">
      <c r="A158" s="327">
        <v>31</v>
      </c>
      <c r="B158" s="328"/>
      <c r="C158" s="329"/>
      <c r="D158" s="252" t="s">
        <v>57</v>
      </c>
      <c r="E158" s="210">
        <v>0</v>
      </c>
      <c r="F158" s="272">
        <f t="shared" si="32"/>
        <v>9040</v>
      </c>
      <c r="G158" s="235" t="e">
        <f t="shared" si="30"/>
        <v>#DIV/0!</v>
      </c>
      <c r="H158" s="210">
        <f>H159+H161+H163</f>
        <v>9040</v>
      </c>
    </row>
    <row r="159" spans="1:8" ht="15" customHeight="1">
      <c r="A159" s="327">
        <v>311</v>
      </c>
      <c r="B159" s="328"/>
      <c r="C159" s="329"/>
      <c r="D159" s="252" t="s">
        <v>58</v>
      </c>
      <c r="E159" s="210">
        <v>0</v>
      </c>
      <c r="F159" s="272">
        <f t="shared" si="32"/>
        <v>6900</v>
      </c>
      <c r="G159" s="235" t="e">
        <f t="shared" si="30"/>
        <v>#DIV/0!</v>
      </c>
      <c r="H159" s="210">
        <f>H160</f>
        <v>6900</v>
      </c>
    </row>
    <row r="160" spans="1:8" ht="15" customHeight="1">
      <c r="A160" s="330">
        <v>3111</v>
      </c>
      <c r="B160" s="331"/>
      <c r="C160" s="332"/>
      <c r="D160" s="265" t="s">
        <v>59</v>
      </c>
      <c r="E160" s="197">
        <v>0</v>
      </c>
      <c r="F160" s="272">
        <f t="shared" si="32"/>
        <v>6900</v>
      </c>
      <c r="G160" s="235" t="e">
        <f t="shared" si="30"/>
        <v>#DIV/0!</v>
      </c>
      <c r="H160" s="197">
        <v>6900</v>
      </c>
    </row>
    <row r="161" spans="1:8">
      <c r="A161" s="327">
        <v>312</v>
      </c>
      <c r="B161" s="328"/>
      <c r="C161" s="329"/>
      <c r="D161" s="252" t="s">
        <v>60</v>
      </c>
      <c r="E161" s="210">
        <v>0</v>
      </c>
      <c r="F161" s="272">
        <f t="shared" si="32"/>
        <v>1000</v>
      </c>
      <c r="G161" s="235" t="e">
        <f t="shared" si="30"/>
        <v>#DIV/0!</v>
      </c>
      <c r="H161" s="210">
        <f>H162</f>
        <v>1000</v>
      </c>
    </row>
    <row r="162" spans="1:8">
      <c r="A162" s="330">
        <v>3121</v>
      </c>
      <c r="B162" s="331"/>
      <c r="C162" s="332"/>
      <c r="D162" s="265" t="s">
        <v>60</v>
      </c>
      <c r="E162" s="197">
        <v>0</v>
      </c>
      <c r="F162" s="272">
        <f t="shared" si="32"/>
        <v>1000</v>
      </c>
      <c r="G162" s="235" t="e">
        <f t="shared" si="30"/>
        <v>#DIV/0!</v>
      </c>
      <c r="H162" s="197">
        <v>1000</v>
      </c>
    </row>
    <row r="163" spans="1:8">
      <c r="A163" s="327">
        <v>313</v>
      </c>
      <c r="B163" s="328"/>
      <c r="C163" s="329"/>
      <c r="D163" s="252" t="s">
        <v>61</v>
      </c>
      <c r="E163" s="210">
        <v>0</v>
      </c>
      <c r="F163" s="272">
        <f t="shared" si="32"/>
        <v>1140</v>
      </c>
      <c r="G163" s="235" t="e">
        <f t="shared" si="30"/>
        <v>#DIV/0!</v>
      </c>
      <c r="H163" s="210">
        <f>H164</f>
        <v>1140</v>
      </c>
    </row>
    <row r="164" spans="1:8">
      <c r="A164" s="330">
        <v>3132</v>
      </c>
      <c r="B164" s="331"/>
      <c r="C164" s="332"/>
      <c r="D164" s="265" t="s">
        <v>62</v>
      </c>
      <c r="E164" s="197">
        <v>0</v>
      </c>
      <c r="F164" s="272">
        <f t="shared" si="32"/>
        <v>1140</v>
      </c>
      <c r="G164" s="235" t="e">
        <f t="shared" si="30"/>
        <v>#DIV/0!</v>
      </c>
      <c r="H164" s="197">
        <v>1140</v>
      </c>
    </row>
    <row r="165" spans="1:8">
      <c r="A165" s="327">
        <v>32</v>
      </c>
      <c r="B165" s="328"/>
      <c r="C165" s="329"/>
      <c r="D165" s="252" t="s">
        <v>63</v>
      </c>
      <c r="E165" s="210">
        <v>0</v>
      </c>
      <c r="F165" s="272">
        <f t="shared" si="32"/>
        <v>360</v>
      </c>
      <c r="G165" s="235" t="e">
        <f t="shared" si="30"/>
        <v>#DIV/0!</v>
      </c>
      <c r="H165" s="210">
        <f>H166</f>
        <v>360</v>
      </c>
    </row>
    <row r="166" spans="1:8">
      <c r="A166" s="327">
        <v>321</v>
      </c>
      <c r="B166" s="328"/>
      <c r="C166" s="329"/>
      <c r="D166" s="252" t="s">
        <v>13</v>
      </c>
      <c r="E166" s="210">
        <v>0</v>
      </c>
      <c r="F166" s="272">
        <f t="shared" si="32"/>
        <v>360</v>
      </c>
      <c r="G166" s="235" t="e">
        <f t="shared" si="30"/>
        <v>#DIV/0!</v>
      </c>
      <c r="H166" s="210">
        <f>H167+H168</f>
        <v>360</v>
      </c>
    </row>
    <row r="167" spans="1:8">
      <c r="A167" s="330">
        <v>3211</v>
      </c>
      <c r="B167" s="331"/>
      <c r="C167" s="332"/>
      <c r="D167" s="265" t="s">
        <v>14</v>
      </c>
      <c r="E167" s="197">
        <v>0</v>
      </c>
      <c r="F167" s="272">
        <f t="shared" si="32"/>
        <v>60</v>
      </c>
      <c r="G167" s="235" t="e">
        <f t="shared" si="30"/>
        <v>#DIV/0!</v>
      </c>
      <c r="H167" s="197">
        <v>60</v>
      </c>
    </row>
    <row r="168" spans="1:8">
      <c r="A168" s="330">
        <v>3212</v>
      </c>
      <c r="B168" s="331"/>
      <c r="C168" s="332"/>
      <c r="D168" s="265" t="s">
        <v>64</v>
      </c>
      <c r="E168" s="197">
        <v>0</v>
      </c>
      <c r="F168" s="272">
        <f t="shared" si="32"/>
        <v>300</v>
      </c>
      <c r="G168" s="235" t="e">
        <f t="shared" si="30"/>
        <v>#DIV/0!</v>
      </c>
      <c r="H168" s="197">
        <v>300</v>
      </c>
    </row>
    <row r="169" spans="1:8">
      <c r="A169" s="330">
        <v>3213</v>
      </c>
      <c r="B169" s="331"/>
      <c r="C169" s="332"/>
      <c r="D169" s="265" t="s">
        <v>47</v>
      </c>
      <c r="E169" s="197">
        <v>0</v>
      </c>
      <c r="F169" s="272">
        <f t="shared" si="32"/>
        <v>0</v>
      </c>
      <c r="G169" s="235" t="e">
        <f t="shared" si="30"/>
        <v>#DIV/0!</v>
      </c>
      <c r="H169" s="197">
        <v>0</v>
      </c>
    </row>
    <row r="170" spans="1:8">
      <c r="A170" s="336" t="s">
        <v>75</v>
      </c>
      <c r="B170" s="337"/>
      <c r="C170" s="338"/>
      <c r="D170" s="253" t="s">
        <v>76</v>
      </c>
      <c r="E170" s="196">
        <v>0</v>
      </c>
      <c r="F170" s="272">
        <f t="shared" si="32"/>
        <v>3375</v>
      </c>
      <c r="G170" s="235" t="e">
        <f t="shared" si="30"/>
        <v>#DIV/0!</v>
      </c>
      <c r="H170" s="196">
        <f>H171+H184</f>
        <v>3375</v>
      </c>
    </row>
    <row r="171" spans="1:8">
      <c r="A171" s="339" t="s">
        <v>77</v>
      </c>
      <c r="B171" s="340"/>
      <c r="C171" s="341"/>
      <c r="D171" s="250" t="s">
        <v>78</v>
      </c>
      <c r="E171" s="194">
        <v>0</v>
      </c>
      <c r="F171" s="272">
        <f t="shared" si="32"/>
        <v>1875</v>
      </c>
      <c r="G171" s="235" t="e">
        <f t="shared" si="30"/>
        <v>#DIV/0!</v>
      </c>
      <c r="H171" s="194">
        <f>H172</f>
        <v>1875</v>
      </c>
    </row>
    <row r="172" spans="1:8">
      <c r="A172" s="345" t="s">
        <v>9</v>
      </c>
      <c r="B172" s="346"/>
      <c r="C172" s="347"/>
      <c r="D172" s="251" t="s">
        <v>10</v>
      </c>
      <c r="E172" s="208">
        <v>0</v>
      </c>
      <c r="F172" s="272">
        <f t="shared" si="32"/>
        <v>1875</v>
      </c>
      <c r="G172" s="235" t="e">
        <f t="shared" si="30"/>
        <v>#DIV/0!</v>
      </c>
      <c r="H172" s="208">
        <f>H173+H177</f>
        <v>1875</v>
      </c>
    </row>
    <row r="173" spans="1:8">
      <c r="A173" s="348">
        <v>3</v>
      </c>
      <c r="B173" s="349"/>
      <c r="C173" s="350"/>
      <c r="D173" s="252" t="s">
        <v>11</v>
      </c>
      <c r="E173" s="210">
        <v>0</v>
      </c>
      <c r="F173" s="272">
        <f t="shared" si="32"/>
        <v>0</v>
      </c>
      <c r="G173" s="235" t="e">
        <f t="shared" si="30"/>
        <v>#DIV/0!</v>
      </c>
      <c r="H173" s="210">
        <v>0</v>
      </c>
    </row>
    <row r="174" spans="1:8">
      <c r="A174" s="348">
        <v>32</v>
      </c>
      <c r="B174" s="349"/>
      <c r="C174" s="350"/>
      <c r="D174" s="252" t="s">
        <v>12</v>
      </c>
      <c r="E174" s="210">
        <v>0</v>
      </c>
      <c r="F174" s="272">
        <f t="shared" si="32"/>
        <v>0</v>
      </c>
      <c r="G174" s="235" t="e">
        <f t="shared" si="30"/>
        <v>#DIV/0!</v>
      </c>
      <c r="H174" s="210">
        <v>0</v>
      </c>
    </row>
    <row r="175" spans="1:8">
      <c r="A175" s="348">
        <v>322</v>
      </c>
      <c r="B175" s="349"/>
      <c r="C175" s="350"/>
      <c r="D175" s="252" t="s">
        <v>17</v>
      </c>
      <c r="E175" s="210">
        <v>0</v>
      </c>
      <c r="F175" s="272">
        <f t="shared" si="32"/>
        <v>0</v>
      </c>
      <c r="G175" s="235" t="e">
        <f t="shared" si="30"/>
        <v>#DIV/0!</v>
      </c>
      <c r="H175" s="210">
        <v>0</v>
      </c>
    </row>
    <row r="176" spans="1:8">
      <c r="A176" s="380">
        <v>3225</v>
      </c>
      <c r="B176" s="381"/>
      <c r="C176" s="382"/>
      <c r="D176" s="265" t="s">
        <v>79</v>
      </c>
      <c r="E176" s="210">
        <v>0</v>
      </c>
      <c r="F176" s="272">
        <f t="shared" si="32"/>
        <v>0</v>
      </c>
      <c r="G176" s="235" t="e">
        <f t="shared" si="30"/>
        <v>#DIV/0!</v>
      </c>
      <c r="H176" s="210">
        <v>0</v>
      </c>
    </row>
    <row r="177" spans="1:8">
      <c r="A177" s="348">
        <v>4</v>
      </c>
      <c r="B177" s="349"/>
      <c r="C177" s="350"/>
      <c r="D177" s="252" t="s">
        <v>71</v>
      </c>
      <c r="E177" s="210">
        <v>0</v>
      </c>
      <c r="F177" s="272">
        <f t="shared" si="32"/>
        <v>1875</v>
      </c>
      <c r="G177" s="235" t="e">
        <f t="shared" si="30"/>
        <v>#DIV/0!</v>
      </c>
      <c r="H177" s="210">
        <f>H181</f>
        <v>1875</v>
      </c>
    </row>
    <row r="178" spans="1:8">
      <c r="A178" s="327">
        <v>42</v>
      </c>
      <c r="B178" s="328"/>
      <c r="C178" s="329"/>
      <c r="D178" s="252" t="s">
        <v>72</v>
      </c>
      <c r="E178" s="210">
        <v>0</v>
      </c>
      <c r="F178" s="272">
        <f t="shared" si="32"/>
        <v>0</v>
      </c>
      <c r="G178" s="235" t="e">
        <f t="shared" si="30"/>
        <v>#DIV/0!</v>
      </c>
      <c r="H178" s="210">
        <v>0</v>
      </c>
    </row>
    <row r="179" spans="1:8">
      <c r="A179" s="327">
        <v>422</v>
      </c>
      <c r="B179" s="328"/>
      <c r="C179" s="329"/>
      <c r="D179" s="252" t="s">
        <v>80</v>
      </c>
      <c r="E179" s="210">
        <v>0</v>
      </c>
      <c r="F179" s="272">
        <f t="shared" si="32"/>
        <v>0</v>
      </c>
      <c r="G179" s="235" t="e">
        <f t="shared" si="30"/>
        <v>#DIV/0!</v>
      </c>
      <c r="H179" s="210">
        <v>0</v>
      </c>
    </row>
    <row r="180" spans="1:8">
      <c r="A180" s="330">
        <v>4221</v>
      </c>
      <c r="B180" s="331"/>
      <c r="C180" s="332"/>
      <c r="D180" s="265" t="s">
        <v>81</v>
      </c>
      <c r="E180" s="210">
        <v>0</v>
      </c>
      <c r="F180" s="272">
        <f t="shared" si="32"/>
        <v>0</v>
      </c>
      <c r="G180" s="235" t="e">
        <f t="shared" si="30"/>
        <v>#DIV/0!</v>
      </c>
      <c r="H180" s="210">
        <v>0</v>
      </c>
    </row>
    <row r="181" spans="1:8">
      <c r="A181" s="330">
        <v>4223</v>
      </c>
      <c r="B181" s="331"/>
      <c r="C181" s="332"/>
      <c r="D181" s="265" t="s">
        <v>82</v>
      </c>
      <c r="E181" s="210">
        <v>0</v>
      </c>
      <c r="F181" s="272">
        <f t="shared" si="32"/>
        <v>1875</v>
      </c>
      <c r="G181" s="235" t="e">
        <f t="shared" si="30"/>
        <v>#DIV/0!</v>
      </c>
      <c r="H181" s="197">
        <v>1875</v>
      </c>
    </row>
    <row r="182" spans="1:8">
      <c r="A182" s="330">
        <v>4226</v>
      </c>
      <c r="B182" s="331"/>
      <c r="C182" s="332"/>
      <c r="D182" s="265" t="s">
        <v>83</v>
      </c>
      <c r="E182" s="210">
        <v>0</v>
      </c>
      <c r="F182" s="272">
        <f t="shared" si="32"/>
        <v>0</v>
      </c>
      <c r="G182" s="235" t="e">
        <f t="shared" si="30"/>
        <v>#DIV/0!</v>
      </c>
      <c r="H182" s="210">
        <v>0</v>
      </c>
    </row>
    <row r="183" spans="1:8">
      <c r="A183" s="330">
        <v>4227</v>
      </c>
      <c r="B183" s="331"/>
      <c r="C183" s="332"/>
      <c r="D183" s="265" t="s">
        <v>84</v>
      </c>
      <c r="E183" s="210">
        <v>0</v>
      </c>
      <c r="F183" s="272">
        <f t="shared" si="32"/>
        <v>0</v>
      </c>
      <c r="G183" s="235" t="e">
        <f t="shared" si="30"/>
        <v>#DIV/0!</v>
      </c>
      <c r="H183" s="210">
        <v>0</v>
      </c>
    </row>
    <row r="184" spans="1:8">
      <c r="A184" s="339" t="s">
        <v>320</v>
      </c>
      <c r="B184" s="340"/>
      <c r="C184" s="341"/>
      <c r="D184" s="250" t="s">
        <v>321</v>
      </c>
      <c r="E184" s="194">
        <v>0</v>
      </c>
      <c r="F184" s="272">
        <f t="shared" si="32"/>
        <v>1500</v>
      </c>
      <c r="G184" s="235" t="e">
        <f t="shared" si="30"/>
        <v>#DIV/0!</v>
      </c>
      <c r="H184" s="194">
        <f>H185</f>
        <v>1500</v>
      </c>
    </row>
    <row r="185" spans="1:8">
      <c r="A185" s="345" t="s">
        <v>9</v>
      </c>
      <c r="B185" s="346"/>
      <c r="C185" s="347"/>
      <c r="D185" s="251" t="s">
        <v>10</v>
      </c>
      <c r="E185" s="217">
        <v>0</v>
      </c>
      <c r="F185" s="272">
        <f t="shared" si="32"/>
        <v>1500</v>
      </c>
      <c r="G185" s="235" t="e">
        <f t="shared" si="30"/>
        <v>#DIV/0!</v>
      </c>
      <c r="H185" s="217">
        <f>H186</f>
        <v>1500</v>
      </c>
    </row>
    <row r="186" spans="1:8">
      <c r="A186" s="348">
        <v>4</v>
      </c>
      <c r="B186" s="349"/>
      <c r="C186" s="350"/>
      <c r="D186" s="252" t="s">
        <v>71</v>
      </c>
      <c r="E186" s="210">
        <v>0</v>
      </c>
      <c r="F186" s="272">
        <f t="shared" si="32"/>
        <v>1500</v>
      </c>
      <c r="G186" s="235" t="e">
        <f t="shared" si="30"/>
        <v>#DIV/0!</v>
      </c>
      <c r="H186" s="210">
        <v>1500</v>
      </c>
    </row>
    <row r="187" spans="1:8">
      <c r="A187" s="243">
        <v>42</v>
      </c>
      <c r="B187" s="245"/>
      <c r="C187" s="246"/>
      <c r="D187" s="252" t="s">
        <v>72</v>
      </c>
      <c r="E187" s="210">
        <v>0</v>
      </c>
      <c r="F187" s="272">
        <f t="shared" si="32"/>
        <v>1500</v>
      </c>
      <c r="G187" s="235" t="e">
        <f t="shared" si="30"/>
        <v>#DIV/0!</v>
      </c>
      <c r="H187" s="210">
        <v>1500</v>
      </c>
    </row>
    <row r="188" spans="1:8">
      <c r="A188" s="243">
        <v>424</v>
      </c>
      <c r="B188" s="245"/>
      <c r="C188" s="246"/>
      <c r="D188" s="252" t="s">
        <v>122</v>
      </c>
      <c r="E188" s="210">
        <v>0</v>
      </c>
      <c r="F188" s="272">
        <f t="shared" si="32"/>
        <v>1500</v>
      </c>
      <c r="G188" s="235" t="e">
        <f t="shared" si="30"/>
        <v>#DIV/0!</v>
      </c>
      <c r="H188" s="197">
        <v>1500</v>
      </c>
    </row>
    <row r="189" spans="1:8">
      <c r="A189" s="244">
        <v>4241</v>
      </c>
      <c r="B189" s="245"/>
      <c r="C189" s="246"/>
      <c r="D189" s="265" t="s">
        <v>123</v>
      </c>
      <c r="E189" s="210">
        <v>0</v>
      </c>
      <c r="F189" s="272">
        <f t="shared" si="32"/>
        <v>1500</v>
      </c>
      <c r="G189" s="235" t="e">
        <f t="shared" si="30"/>
        <v>#DIV/0!</v>
      </c>
      <c r="H189" s="197">
        <v>1500</v>
      </c>
    </row>
    <row r="190" spans="1:8">
      <c r="A190" s="336" t="s">
        <v>85</v>
      </c>
      <c r="B190" s="337"/>
      <c r="C190" s="338"/>
      <c r="D190" s="253" t="s">
        <v>86</v>
      </c>
      <c r="E190" s="196">
        <f t="shared" ref="E190:H195" si="33">E191</f>
        <v>70000</v>
      </c>
      <c r="F190" s="272">
        <f t="shared" si="32"/>
        <v>-64350</v>
      </c>
      <c r="G190" s="235">
        <f t="shared" si="30"/>
        <v>-91.928571428571431</v>
      </c>
      <c r="H190" s="196">
        <f t="shared" si="33"/>
        <v>5650</v>
      </c>
    </row>
    <row r="191" spans="1:8" ht="25.5">
      <c r="A191" s="339" t="s">
        <v>295</v>
      </c>
      <c r="B191" s="340"/>
      <c r="C191" s="341"/>
      <c r="D191" s="250" t="s">
        <v>87</v>
      </c>
      <c r="E191" s="194">
        <f t="shared" si="33"/>
        <v>70000</v>
      </c>
      <c r="F191" s="272">
        <f t="shared" si="32"/>
        <v>-64350</v>
      </c>
      <c r="G191" s="235">
        <f t="shared" si="30"/>
        <v>-91.928571428571431</v>
      </c>
      <c r="H191" s="194">
        <f t="shared" si="33"/>
        <v>5650</v>
      </c>
    </row>
    <row r="192" spans="1:8">
      <c r="A192" s="345" t="s">
        <v>9</v>
      </c>
      <c r="B192" s="346"/>
      <c r="C192" s="347"/>
      <c r="D192" s="251" t="s">
        <v>10</v>
      </c>
      <c r="E192" s="208">
        <f t="shared" si="33"/>
        <v>70000</v>
      </c>
      <c r="F192" s="272">
        <f t="shared" si="32"/>
        <v>-64350</v>
      </c>
      <c r="G192" s="235">
        <f t="shared" si="30"/>
        <v>-91.928571428571431</v>
      </c>
      <c r="H192" s="208">
        <f t="shared" si="33"/>
        <v>5650</v>
      </c>
    </row>
    <row r="193" spans="1:8">
      <c r="A193" s="348">
        <v>3</v>
      </c>
      <c r="B193" s="349"/>
      <c r="C193" s="350"/>
      <c r="D193" s="252" t="s">
        <v>11</v>
      </c>
      <c r="E193" s="210">
        <f t="shared" si="33"/>
        <v>70000</v>
      </c>
      <c r="F193" s="272">
        <f t="shared" si="32"/>
        <v>-64350</v>
      </c>
      <c r="G193" s="235">
        <f t="shared" si="30"/>
        <v>-91.928571428571431</v>
      </c>
      <c r="H193" s="210">
        <f t="shared" si="33"/>
        <v>5650</v>
      </c>
    </row>
    <row r="194" spans="1:8">
      <c r="A194" s="327">
        <v>32</v>
      </c>
      <c r="B194" s="328"/>
      <c r="C194" s="329"/>
      <c r="D194" s="252" t="s">
        <v>12</v>
      </c>
      <c r="E194" s="210">
        <f t="shared" si="33"/>
        <v>70000</v>
      </c>
      <c r="F194" s="272">
        <f t="shared" si="32"/>
        <v>-64350</v>
      </c>
      <c r="G194" s="235">
        <f t="shared" si="30"/>
        <v>-91.928571428571431</v>
      </c>
      <c r="H194" s="210">
        <f t="shared" si="33"/>
        <v>5650</v>
      </c>
    </row>
    <row r="195" spans="1:8">
      <c r="A195" s="327">
        <v>323</v>
      </c>
      <c r="B195" s="328"/>
      <c r="C195" s="329"/>
      <c r="D195" s="252" t="s">
        <v>22</v>
      </c>
      <c r="E195" s="210">
        <f t="shared" si="33"/>
        <v>70000</v>
      </c>
      <c r="F195" s="272">
        <f t="shared" si="32"/>
        <v>-64350</v>
      </c>
      <c r="G195" s="235">
        <f t="shared" si="30"/>
        <v>-91.928571428571431</v>
      </c>
      <c r="H195" s="210">
        <f t="shared" si="33"/>
        <v>5650</v>
      </c>
    </row>
    <row r="196" spans="1:8">
      <c r="A196" s="330">
        <v>3232</v>
      </c>
      <c r="B196" s="331"/>
      <c r="C196" s="332"/>
      <c r="D196" s="265" t="s">
        <v>42</v>
      </c>
      <c r="E196" s="210">
        <v>70000</v>
      </c>
      <c r="F196" s="272">
        <f t="shared" si="32"/>
        <v>-64350</v>
      </c>
      <c r="G196" s="235">
        <f t="shared" si="30"/>
        <v>-91.928571428571431</v>
      </c>
      <c r="H196" s="210">
        <v>5650</v>
      </c>
    </row>
    <row r="197" spans="1:8">
      <c r="A197" s="342" t="s">
        <v>328</v>
      </c>
      <c r="B197" s="343"/>
      <c r="C197" s="344"/>
      <c r="D197" s="261" t="s">
        <v>329</v>
      </c>
      <c r="E197" s="195">
        <f>E198</f>
        <v>6000</v>
      </c>
      <c r="F197" s="272">
        <f t="shared" si="32"/>
        <v>-6000</v>
      </c>
      <c r="G197" s="235">
        <f t="shared" si="30"/>
        <v>-100</v>
      </c>
      <c r="H197" s="195">
        <v>0</v>
      </c>
    </row>
    <row r="198" spans="1:8">
      <c r="A198" s="336" t="s">
        <v>5</v>
      </c>
      <c r="B198" s="337"/>
      <c r="C198" s="338"/>
      <c r="D198" s="253" t="s">
        <v>330</v>
      </c>
      <c r="E198" s="196">
        <f>E199</f>
        <v>6000</v>
      </c>
      <c r="F198" s="272">
        <f t="shared" si="32"/>
        <v>-6000</v>
      </c>
      <c r="G198" s="235">
        <f t="shared" si="30"/>
        <v>-100</v>
      </c>
      <c r="H198" s="196">
        <v>0</v>
      </c>
    </row>
    <row r="199" spans="1:8" ht="25.5">
      <c r="A199" s="339" t="s">
        <v>331</v>
      </c>
      <c r="B199" s="340"/>
      <c r="C199" s="341"/>
      <c r="D199" s="250" t="s">
        <v>332</v>
      </c>
      <c r="E199" s="194">
        <f>E200</f>
        <v>6000</v>
      </c>
      <c r="F199" s="272">
        <f t="shared" si="32"/>
        <v>-6000</v>
      </c>
      <c r="G199" s="235">
        <f t="shared" ref="G199:G262" si="34">F199/E199*100</f>
        <v>-100</v>
      </c>
      <c r="H199" s="194">
        <v>0</v>
      </c>
    </row>
    <row r="200" spans="1:8">
      <c r="A200" s="345" t="s">
        <v>333</v>
      </c>
      <c r="B200" s="346"/>
      <c r="C200" s="347"/>
      <c r="D200" s="251" t="s">
        <v>334</v>
      </c>
      <c r="E200" s="208">
        <f>E201</f>
        <v>6000</v>
      </c>
      <c r="F200" s="272">
        <f t="shared" si="32"/>
        <v>-6000</v>
      </c>
      <c r="G200" s="235">
        <f t="shared" si="34"/>
        <v>-100</v>
      </c>
      <c r="H200" s="208">
        <v>0</v>
      </c>
    </row>
    <row r="201" spans="1:8">
      <c r="A201" s="348">
        <v>3</v>
      </c>
      <c r="B201" s="349"/>
      <c r="C201" s="350"/>
      <c r="D201" s="252" t="s">
        <v>11</v>
      </c>
      <c r="E201" s="210">
        <v>6000</v>
      </c>
      <c r="F201" s="272">
        <f t="shared" si="32"/>
        <v>-6000</v>
      </c>
      <c r="G201" s="235">
        <f t="shared" si="34"/>
        <v>-100</v>
      </c>
      <c r="H201" s="210">
        <v>0</v>
      </c>
    </row>
    <row r="202" spans="1:8" ht="25.5">
      <c r="A202" s="327">
        <v>37</v>
      </c>
      <c r="B202" s="328"/>
      <c r="C202" s="329"/>
      <c r="D202" s="252" t="s">
        <v>68</v>
      </c>
      <c r="E202" s="210">
        <v>6000</v>
      </c>
      <c r="F202" s="272">
        <f t="shared" si="32"/>
        <v>-6000</v>
      </c>
      <c r="G202" s="235">
        <f t="shared" si="34"/>
        <v>-100</v>
      </c>
      <c r="H202" s="210">
        <v>0</v>
      </c>
    </row>
    <row r="203" spans="1:8">
      <c r="A203" s="327">
        <v>372</v>
      </c>
      <c r="B203" s="328"/>
      <c r="C203" s="329"/>
      <c r="D203" s="252" t="s">
        <v>69</v>
      </c>
      <c r="E203" s="210">
        <v>6000</v>
      </c>
      <c r="F203" s="272">
        <f t="shared" ref="F203:F266" si="35">H203-E203</f>
        <v>-6000</v>
      </c>
      <c r="G203" s="235">
        <f t="shared" si="34"/>
        <v>-100</v>
      </c>
      <c r="H203" s="210">
        <v>0</v>
      </c>
    </row>
    <row r="204" spans="1:8">
      <c r="A204" s="330">
        <v>3723</v>
      </c>
      <c r="B204" s="331"/>
      <c r="C204" s="332"/>
      <c r="D204" s="265" t="s">
        <v>335</v>
      </c>
      <c r="E204" s="210">
        <v>6000</v>
      </c>
      <c r="F204" s="272">
        <f t="shared" si="35"/>
        <v>-6000</v>
      </c>
      <c r="G204" s="235">
        <f t="shared" si="34"/>
        <v>-100</v>
      </c>
      <c r="H204" s="210">
        <v>0</v>
      </c>
    </row>
    <row r="205" spans="1:8">
      <c r="A205" s="342" t="s">
        <v>314</v>
      </c>
      <c r="B205" s="343"/>
      <c r="C205" s="344"/>
      <c r="D205" s="261" t="s">
        <v>76</v>
      </c>
      <c r="E205" s="195">
        <v>0</v>
      </c>
      <c r="F205" s="272">
        <f t="shared" si="35"/>
        <v>55000</v>
      </c>
      <c r="G205" s="235" t="e">
        <f t="shared" si="34"/>
        <v>#DIV/0!</v>
      </c>
      <c r="H205" s="195">
        <f>H206</f>
        <v>55000</v>
      </c>
    </row>
    <row r="206" spans="1:8">
      <c r="A206" s="336" t="s">
        <v>5</v>
      </c>
      <c r="B206" s="337"/>
      <c r="C206" s="338"/>
      <c r="D206" s="253" t="s">
        <v>70</v>
      </c>
      <c r="E206" s="196">
        <v>0</v>
      </c>
      <c r="F206" s="272">
        <f t="shared" si="35"/>
        <v>55000</v>
      </c>
      <c r="G206" s="235" t="e">
        <f t="shared" si="34"/>
        <v>#DIV/0!</v>
      </c>
      <c r="H206" s="196">
        <f>H207+H213</f>
        <v>55000</v>
      </c>
    </row>
    <row r="207" spans="1:8" ht="25.5">
      <c r="A207" s="383" t="s">
        <v>315</v>
      </c>
      <c r="B207" s="384"/>
      <c r="C207" s="385"/>
      <c r="D207" s="193" t="s">
        <v>316</v>
      </c>
      <c r="E207" s="218">
        <v>0</v>
      </c>
      <c r="F207" s="272">
        <f t="shared" si="35"/>
        <v>15000</v>
      </c>
      <c r="G207" s="235" t="e">
        <f t="shared" si="34"/>
        <v>#DIV/0!</v>
      </c>
      <c r="H207" s="194">
        <f>H208</f>
        <v>15000</v>
      </c>
    </row>
    <row r="208" spans="1:8">
      <c r="A208" s="345" t="s">
        <v>9</v>
      </c>
      <c r="B208" s="346"/>
      <c r="C208" s="347"/>
      <c r="D208" s="251" t="s">
        <v>10</v>
      </c>
      <c r="E208" s="219">
        <v>0</v>
      </c>
      <c r="F208" s="272">
        <f t="shared" si="35"/>
        <v>15000</v>
      </c>
      <c r="G208" s="235" t="e">
        <f t="shared" si="34"/>
        <v>#DIV/0!</v>
      </c>
      <c r="H208" s="219">
        <f>H209</f>
        <v>15000</v>
      </c>
    </row>
    <row r="209" spans="1:8">
      <c r="A209" s="348">
        <v>4</v>
      </c>
      <c r="B209" s="349"/>
      <c r="C209" s="350"/>
      <c r="D209" s="252" t="s">
        <v>71</v>
      </c>
      <c r="E209" s="197">
        <v>0</v>
      </c>
      <c r="F209" s="272">
        <f t="shared" si="35"/>
        <v>15000</v>
      </c>
      <c r="G209" s="235" t="e">
        <f t="shared" si="34"/>
        <v>#DIV/0!</v>
      </c>
      <c r="H209" s="197">
        <v>15000</v>
      </c>
    </row>
    <row r="210" spans="1:8">
      <c r="A210" s="327">
        <v>42</v>
      </c>
      <c r="B210" s="328"/>
      <c r="C210" s="329"/>
      <c r="D210" s="252" t="s">
        <v>72</v>
      </c>
      <c r="E210" s="197">
        <v>0</v>
      </c>
      <c r="F210" s="272">
        <f t="shared" si="35"/>
        <v>15000</v>
      </c>
      <c r="G210" s="235" t="e">
        <f t="shared" si="34"/>
        <v>#DIV/0!</v>
      </c>
      <c r="H210" s="197">
        <v>15000</v>
      </c>
    </row>
    <row r="211" spans="1:8">
      <c r="A211" s="327">
        <v>421</v>
      </c>
      <c r="B211" s="328"/>
      <c r="C211" s="329"/>
      <c r="D211" s="252" t="s">
        <v>73</v>
      </c>
      <c r="E211" s="197">
        <v>0</v>
      </c>
      <c r="F211" s="272">
        <f t="shared" si="35"/>
        <v>15000</v>
      </c>
      <c r="G211" s="235" t="e">
        <f t="shared" si="34"/>
        <v>#DIV/0!</v>
      </c>
      <c r="H211" s="197">
        <v>15000</v>
      </c>
    </row>
    <row r="212" spans="1:8">
      <c r="A212" s="330">
        <v>4212</v>
      </c>
      <c r="B212" s="331"/>
      <c r="C212" s="332"/>
      <c r="D212" s="265" t="s">
        <v>74</v>
      </c>
      <c r="E212" s="197">
        <v>0</v>
      </c>
      <c r="F212" s="272">
        <f t="shared" si="35"/>
        <v>15000</v>
      </c>
      <c r="G212" s="235" t="e">
        <f t="shared" si="34"/>
        <v>#DIV/0!</v>
      </c>
      <c r="H212" s="197">
        <v>15000</v>
      </c>
    </row>
    <row r="213" spans="1:8">
      <c r="A213" s="383" t="s">
        <v>317</v>
      </c>
      <c r="B213" s="384"/>
      <c r="C213" s="385"/>
      <c r="D213" s="193" t="s">
        <v>318</v>
      </c>
      <c r="E213" s="218">
        <v>0</v>
      </c>
      <c r="F213" s="272">
        <f t="shared" si="35"/>
        <v>40000</v>
      </c>
      <c r="G213" s="235" t="e">
        <f t="shared" si="34"/>
        <v>#DIV/0!</v>
      </c>
      <c r="H213" s="194">
        <f>H214</f>
        <v>40000</v>
      </c>
    </row>
    <row r="214" spans="1:8">
      <c r="A214" s="345" t="s">
        <v>9</v>
      </c>
      <c r="B214" s="346"/>
      <c r="C214" s="347"/>
      <c r="D214" s="251" t="s">
        <v>10</v>
      </c>
      <c r="E214" s="219">
        <v>0</v>
      </c>
      <c r="F214" s="272">
        <f t="shared" si="35"/>
        <v>40000</v>
      </c>
      <c r="G214" s="235" t="e">
        <f t="shared" si="34"/>
        <v>#DIV/0!</v>
      </c>
      <c r="H214" s="219">
        <f>H215</f>
        <v>40000</v>
      </c>
    </row>
    <row r="215" spans="1:8">
      <c r="A215" s="348">
        <v>4</v>
      </c>
      <c r="B215" s="349"/>
      <c r="C215" s="350"/>
      <c r="D215" s="252" t="s">
        <v>71</v>
      </c>
      <c r="E215" s="197">
        <v>0</v>
      </c>
      <c r="F215" s="272">
        <f t="shared" si="35"/>
        <v>40000</v>
      </c>
      <c r="G215" s="235" t="e">
        <f t="shared" si="34"/>
        <v>#DIV/0!</v>
      </c>
      <c r="H215" s="197">
        <v>40000</v>
      </c>
    </row>
    <row r="216" spans="1:8">
      <c r="A216" s="327">
        <v>42</v>
      </c>
      <c r="B216" s="328"/>
      <c r="C216" s="329"/>
      <c r="D216" s="252" t="s">
        <v>72</v>
      </c>
      <c r="E216" s="197">
        <v>0</v>
      </c>
      <c r="F216" s="272">
        <f t="shared" si="35"/>
        <v>40000</v>
      </c>
      <c r="G216" s="235" t="e">
        <f t="shared" si="34"/>
        <v>#DIV/0!</v>
      </c>
      <c r="H216" s="197">
        <v>40000</v>
      </c>
    </row>
    <row r="217" spans="1:8">
      <c r="A217" s="327">
        <v>421</v>
      </c>
      <c r="B217" s="328"/>
      <c r="C217" s="329"/>
      <c r="D217" s="252" t="s">
        <v>73</v>
      </c>
      <c r="E217" s="197">
        <v>0</v>
      </c>
      <c r="F217" s="272">
        <f t="shared" si="35"/>
        <v>40000</v>
      </c>
      <c r="G217" s="235" t="e">
        <f t="shared" si="34"/>
        <v>#DIV/0!</v>
      </c>
      <c r="H217" s="197">
        <v>40000</v>
      </c>
    </row>
    <row r="218" spans="1:8">
      <c r="A218" s="330">
        <v>4212</v>
      </c>
      <c r="B218" s="331"/>
      <c r="C218" s="332"/>
      <c r="D218" s="265" t="s">
        <v>74</v>
      </c>
      <c r="E218" s="197">
        <v>0</v>
      </c>
      <c r="F218" s="272">
        <f t="shared" si="35"/>
        <v>40000</v>
      </c>
      <c r="G218" s="235" t="e">
        <f t="shared" si="34"/>
        <v>#DIV/0!</v>
      </c>
      <c r="H218" s="197">
        <v>40000</v>
      </c>
    </row>
    <row r="219" spans="1:8" ht="25.5">
      <c r="A219" s="342" t="s">
        <v>319</v>
      </c>
      <c r="B219" s="343"/>
      <c r="C219" s="344"/>
      <c r="D219" s="261" t="s">
        <v>88</v>
      </c>
      <c r="E219" s="195">
        <f>E220</f>
        <v>2481450</v>
      </c>
      <c r="F219" s="272">
        <f t="shared" si="35"/>
        <v>-59061.229999999981</v>
      </c>
      <c r="G219" s="235">
        <f t="shared" si="34"/>
        <v>-2.3801096133309145</v>
      </c>
      <c r="H219" s="195">
        <f>H220</f>
        <v>2422388.77</v>
      </c>
    </row>
    <row r="220" spans="1:8" s="207" customFormat="1" ht="25.5">
      <c r="A220" s="336" t="s">
        <v>5</v>
      </c>
      <c r="B220" s="337"/>
      <c r="C220" s="338"/>
      <c r="D220" s="253" t="s">
        <v>88</v>
      </c>
      <c r="E220" s="196">
        <f>E221+E345+E386+E445+E485+E491+E536+E549+E560</f>
        <v>2481450</v>
      </c>
      <c r="F220" s="272">
        <f t="shared" si="35"/>
        <v>-59061.229999999981</v>
      </c>
      <c r="G220" s="235">
        <f t="shared" si="34"/>
        <v>-2.3801096133309145</v>
      </c>
      <c r="H220" s="196">
        <f>H221+H339+H345+H386+H445+H485+H491+H536+H549+H560</f>
        <v>2422388.77</v>
      </c>
    </row>
    <row r="221" spans="1:8" s="207" customFormat="1" ht="21" customHeight="1">
      <c r="A221" s="339" t="s">
        <v>7</v>
      </c>
      <c r="B221" s="340"/>
      <c r="C221" s="341"/>
      <c r="D221" s="250" t="s">
        <v>8</v>
      </c>
      <c r="E221" s="194">
        <f>E222+E257+E281+E295+E301+E329</f>
        <v>6800</v>
      </c>
      <c r="F221" s="272">
        <f t="shared" si="35"/>
        <v>0</v>
      </c>
      <c r="G221" s="235">
        <f t="shared" si="34"/>
        <v>0</v>
      </c>
      <c r="H221" s="194">
        <f>H222+H257+H281+H295+H301+H329</f>
        <v>6800</v>
      </c>
    </row>
    <row r="222" spans="1:8" s="207" customFormat="1">
      <c r="A222" s="345" t="s">
        <v>307</v>
      </c>
      <c r="B222" s="346"/>
      <c r="C222" s="347"/>
      <c r="D222" s="251" t="s">
        <v>90</v>
      </c>
      <c r="E222" s="208">
        <f>E223+E253</f>
        <v>3600</v>
      </c>
      <c r="F222" s="272">
        <f t="shared" si="35"/>
        <v>0</v>
      </c>
      <c r="G222" s="235">
        <f t="shared" si="34"/>
        <v>0</v>
      </c>
      <c r="H222" s="208">
        <f>H223+H253</f>
        <v>3600</v>
      </c>
    </row>
    <row r="223" spans="1:8" s="207" customFormat="1">
      <c r="A223" s="354">
        <v>3</v>
      </c>
      <c r="B223" s="355"/>
      <c r="C223" s="356"/>
      <c r="D223" s="262" t="s">
        <v>11</v>
      </c>
      <c r="E223" s="5">
        <f>E224+E231+E249</f>
        <v>1400</v>
      </c>
      <c r="F223" s="272">
        <f t="shared" si="35"/>
        <v>0</v>
      </c>
      <c r="G223" s="235">
        <f t="shared" si="34"/>
        <v>0</v>
      </c>
      <c r="H223" s="5">
        <f>H224+H231+H249</f>
        <v>1400</v>
      </c>
    </row>
    <row r="224" spans="1:8" s="207" customFormat="1">
      <c r="A224" s="333">
        <v>31</v>
      </c>
      <c r="B224" s="334"/>
      <c r="C224" s="335"/>
      <c r="D224" s="220" t="s">
        <v>57</v>
      </c>
      <c r="E224" s="221">
        <f>E225+E227+E229</f>
        <v>70</v>
      </c>
      <c r="F224" s="272">
        <f t="shared" si="35"/>
        <v>0</v>
      </c>
      <c r="G224" s="235">
        <f t="shared" si="34"/>
        <v>0</v>
      </c>
      <c r="H224" s="221">
        <f>H225+H227+H229</f>
        <v>70</v>
      </c>
    </row>
    <row r="225" spans="1:8" s="207" customFormat="1">
      <c r="A225" s="333">
        <v>311</v>
      </c>
      <c r="B225" s="334"/>
      <c r="C225" s="335"/>
      <c r="D225" s="220" t="s">
        <v>58</v>
      </c>
      <c r="E225" s="221">
        <f>E226</f>
        <v>50</v>
      </c>
      <c r="F225" s="272">
        <f t="shared" si="35"/>
        <v>0</v>
      </c>
      <c r="G225" s="235">
        <f t="shared" si="34"/>
        <v>0</v>
      </c>
      <c r="H225" s="221">
        <f>H226</f>
        <v>50</v>
      </c>
    </row>
    <row r="226" spans="1:8" s="207" customFormat="1">
      <c r="A226" s="351">
        <v>3111</v>
      </c>
      <c r="B226" s="352"/>
      <c r="C226" s="353"/>
      <c r="D226" s="222" t="s">
        <v>59</v>
      </c>
      <c r="E226" s="223">
        <v>50</v>
      </c>
      <c r="F226" s="272">
        <f t="shared" si="35"/>
        <v>0</v>
      </c>
      <c r="G226" s="235">
        <f t="shared" si="34"/>
        <v>0</v>
      </c>
      <c r="H226" s="223">
        <v>50</v>
      </c>
    </row>
    <row r="227" spans="1:8" s="207" customFormat="1">
      <c r="A227" s="333">
        <v>312</v>
      </c>
      <c r="B227" s="334"/>
      <c r="C227" s="335"/>
      <c r="D227" s="220" t="s">
        <v>60</v>
      </c>
      <c r="E227" s="221">
        <f>E228</f>
        <v>0</v>
      </c>
      <c r="F227" s="272">
        <f t="shared" si="35"/>
        <v>0</v>
      </c>
      <c r="G227" s="235" t="e">
        <f t="shared" si="34"/>
        <v>#DIV/0!</v>
      </c>
      <c r="H227" s="221">
        <f>H228</f>
        <v>0</v>
      </c>
    </row>
    <row r="228" spans="1:8" s="207" customFormat="1">
      <c r="A228" s="351">
        <v>3121</v>
      </c>
      <c r="B228" s="352"/>
      <c r="C228" s="353"/>
      <c r="D228" s="222" t="s">
        <v>60</v>
      </c>
      <c r="E228" s="223">
        <v>0</v>
      </c>
      <c r="F228" s="272">
        <f t="shared" si="35"/>
        <v>0</v>
      </c>
      <c r="G228" s="235" t="e">
        <f t="shared" si="34"/>
        <v>#DIV/0!</v>
      </c>
      <c r="H228" s="223">
        <v>0</v>
      </c>
    </row>
    <row r="229" spans="1:8" s="207" customFormat="1">
      <c r="A229" s="333">
        <v>313</v>
      </c>
      <c r="B229" s="334"/>
      <c r="C229" s="335"/>
      <c r="D229" s="220" t="s">
        <v>61</v>
      </c>
      <c r="E229" s="221">
        <f>E230</f>
        <v>20</v>
      </c>
      <c r="F229" s="272">
        <f t="shared" si="35"/>
        <v>0</v>
      </c>
      <c r="G229" s="235">
        <f t="shared" si="34"/>
        <v>0</v>
      </c>
      <c r="H229" s="221">
        <f>H230</f>
        <v>20</v>
      </c>
    </row>
    <row r="230" spans="1:8" s="207" customFormat="1">
      <c r="A230" s="351">
        <v>3132</v>
      </c>
      <c r="B230" s="352"/>
      <c r="C230" s="353"/>
      <c r="D230" s="222" t="s">
        <v>62</v>
      </c>
      <c r="E230" s="223">
        <v>20</v>
      </c>
      <c r="F230" s="272">
        <f t="shared" si="35"/>
        <v>0</v>
      </c>
      <c r="G230" s="235">
        <f t="shared" si="34"/>
        <v>0</v>
      </c>
      <c r="H230" s="223">
        <v>20</v>
      </c>
    </row>
    <row r="231" spans="1:8" s="207" customFormat="1">
      <c r="A231" s="333">
        <v>32</v>
      </c>
      <c r="B231" s="334"/>
      <c r="C231" s="335"/>
      <c r="D231" s="262" t="s">
        <v>12</v>
      </c>
      <c r="E231" s="5">
        <f>E232+E236+E243+E246</f>
        <v>1330</v>
      </c>
      <c r="F231" s="272">
        <f t="shared" si="35"/>
        <v>0</v>
      </c>
      <c r="G231" s="235">
        <f t="shared" si="34"/>
        <v>0</v>
      </c>
      <c r="H231" s="5">
        <f>H232+H236+H243+H246</f>
        <v>1330</v>
      </c>
    </row>
    <row r="232" spans="1:8" s="207" customFormat="1">
      <c r="A232" s="333">
        <v>321</v>
      </c>
      <c r="B232" s="334"/>
      <c r="C232" s="335"/>
      <c r="D232" s="262" t="s">
        <v>13</v>
      </c>
      <c r="E232" s="5">
        <f>E233+E234+E235</f>
        <v>600</v>
      </c>
      <c r="F232" s="272">
        <f t="shared" si="35"/>
        <v>0</v>
      </c>
      <c r="G232" s="235">
        <f t="shared" si="34"/>
        <v>0</v>
      </c>
      <c r="H232" s="5">
        <f>H233+H234+H235</f>
        <v>600</v>
      </c>
    </row>
    <row r="233" spans="1:8">
      <c r="A233" s="351">
        <v>3211</v>
      </c>
      <c r="B233" s="352"/>
      <c r="C233" s="353"/>
      <c r="D233" s="209" t="s">
        <v>14</v>
      </c>
      <c r="E233" s="156">
        <v>200</v>
      </c>
      <c r="F233" s="272">
        <f t="shared" si="35"/>
        <v>0</v>
      </c>
      <c r="G233" s="235">
        <f t="shared" si="34"/>
        <v>0</v>
      </c>
      <c r="H233" s="156">
        <v>200</v>
      </c>
    </row>
    <row r="234" spans="1:8">
      <c r="A234" s="351">
        <v>3213</v>
      </c>
      <c r="B234" s="352"/>
      <c r="C234" s="353"/>
      <c r="D234" s="209" t="s">
        <v>47</v>
      </c>
      <c r="E234" s="156">
        <v>200</v>
      </c>
      <c r="F234" s="272">
        <f t="shared" si="35"/>
        <v>0</v>
      </c>
      <c r="G234" s="235">
        <f t="shared" si="34"/>
        <v>0</v>
      </c>
      <c r="H234" s="156">
        <v>200</v>
      </c>
    </row>
    <row r="235" spans="1:8">
      <c r="A235" s="351">
        <v>3214</v>
      </c>
      <c r="B235" s="352"/>
      <c r="C235" s="353"/>
      <c r="D235" s="209" t="s">
        <v>16</v>
      </c>
      <c r="E235" s="156">
        <v>200</v>
      </c>
      <c r="F235" s="272">
        <f t="shared" si="35"/>
        <v>0</v>
      </c>
      <c r="G235" s="235">
        <f t="shared" si="34"/>
        <v>0</v>
      </c>
      <c r="H235" s="156">
        <v>200</v>
      </c>
    </row>
    <row r="236" spans="1:8" s="207" customFormat="1">
      <c r="A236" s="333">
        <v>322</v>
      </c>
      <c r="B236" s="334"/>
      <c r="C236" s="335"/>
      <c r="D236" s="262" t="s">
        <v>17</v>
      </c>
      <c r="E236" s="5">
        <f>E237+E238+E239+E240+E241+E242</f>
        <v>400</v>
      </c>
      <c r="F236" s="272">
        <f t="shared" si="35"/>
        <v>0</v>
      </c>
      <c r="G236" s="235">
        <f t="shared" si="34"/>
        <v>0</v>
      </c>
      <c r="H236" s="5">
        <f>H237+H238+H239+H240+H241+H242</f>
        <v>400</v>
      </c>
    </row>
    <row r="237" spans="1:8" s="207" customFormat="1">
      <c r="A237" s="351">
        <v>3221</v>
      </c>
      <c r="B237" s="352"/>
      <c r="C237" s="353"/>
      <c r="D237" s="209" t="s">
        <v>18</v>
      </c>
      <c r="E237" s="156">
        <v>0</v>
      </c>
      <c r="F237" s="272">
        <f t="shared" si="35"/>
        <v>0</v>
      </c>
      <c r="G237" s="235" t="e">
        <f t="shared" si="34"/>
        <v>#DIV/0!</v>
      </c>
      <c r="H237" s="156">
        <v>0</v>
      </c>
    </row>
    <row r="238" spans="1:8" s="207" customFormat="1">
      <c r="A238" s="351">
        <v>3222</v>
      </c>
      <c r="B238" s="352"/>
      <c r="C238" s="353"/>
      <c r="D238" s="209" t="s">
        <v>48</v>
      </c>
      <c r="E238" s="156">
        <v>0</v>
      </c>
      <c r="F238" s="272">
        <f t="shared" si="35"/>
        <v>0</v>
      </c>
      <c r="G238" s="235" t="e">
        <f t="shared" si="34"/>
        <v>#DIV/0!</v>
      </c>
      <c r="H238" s="156">
        <v>0</v>
      </c>
    </row>
    <row r="239" spans="1:8">
      <c r="A239" s="351">
        <v>3223</v>
      </c>
      <c r="B239" s="352"/>
      <c r="C239" s="353"/>
      <c r="D239" s="209" t="s">
        <v>19</v>
      </c>
      <c r="E239" s="156">
        <v>200</v>
      </c>
      <c r="F239" s="272">
        <f t="shared" si="35"/>
        <v>0</v>
      </c>
      <c r="G239" s="235">
        <f t="shared" si="34"/>
        <v>0</v>
      </c>
      <c r="H239" s="156">
        <v>200</v>
      </c>
    </row>
    <row r="240" spans="1:8">
      <c r="A240" s="247">
        <v>3224</v>
      </c>
      <c r="B240" s="248"/>
      <c r="C240" s="249"/>
      <c r="D240" s="209" t="s">
        <v>91</v>
      </c>
      <c r="E240" s="156">
        <v>200</v>
      </c>
      <c r="F240" s="272">
        <f t="shared" si="35"/>
        <v>0</v>
      </c>
      <c r="G240" s="235">
        <f t="shared" si="34"/>
        <v>0</v>
      </c>
      <c r="H240" s="156">
        <v>200</v>
      </c>
    </row>
    <row r="241" spans="1:8">
      <c r="A241" s="351">
        <v>3225</v>
      </c>
      <c r="B241" s="352"/>
      <c r="C241" s="353"/>
      <c r="D241" s="209" t="s">
        <v>20</v>
      </c>
      <c r="E241" s="156">
        <v>0</v>
      </c>
      <c r="F241" s="272">
        <f t="shared" si="35"/>
        <v>0</v>
      </c>
      <c r="G241" s="235" t="e">
        <f t="shared" si="34"/>
        <v>#DIV/0!</v>
      </c>
      <c r="H241" s="156">
        <v>0</v>
      </c>
    </row>
    <row r="242" spans="1:8">
      <c r="A242" s="247">
        <v>3227</v>
      </c>
      <c r="B242" s="248"/>
      <c r="C242" s="249"/>
      <c r="D242" s="222" t="s">
        <v>21</v>
      </c>
      <c r="E242" s="156">
        <v>0</v>
      </c>
      <c r="F242" s="272">
        <f t="shared" si="35"/>
        <v>0</v>
      </c>
      <c r="G242" s="235" t="e">
        <f t="shared" si="34"/>
        <v>#DIV/0!</v>
      </c>
      <c r="H242" s="156">
        <v>0</v>
      </c>
    </row>
    <row r="243" spans="1:8" s="207" customFormat="1">
      <c r="A243" s="333">
        <v>323</v>
      </c>
      <c r="B243" s="334"/>
      <c r="C243" s="335"/>
      <c r="D243" s="262" t="s">
        <v>22</v>
      </c>
      <c r="E243" s="224">
        <f>E244+E245</f>
        <v>230</v>
      </c>
      <c r="F243" s="272">
        <f t="shared" si="35"/>
        <v>0</v>
      </c>
      <c r="G243" s="235">
        <f t="shared" si="34"/>
        <v>0</v>
      </c>
      <c r="H243" s="224">
        <f>H244+H245</f>
        <v>230</v>
      </c>
    </row>
    <row r="244" spans="1:8">
      <c r="A244" s="351">
        <v>3231</v>
      </c>
      <c r="B244" s="352"/>
      <c r="C244" s="353"/>
      <c r="D244" s="209" t="s">
        <v>23</v>
      </c>
      <c r="E244" s="84">
        <v>100</v>
      </c>
      <c r="F244" s="272">
        <f t="shared" si="35"/>
        <v>0</v>
      </c>
      <c r="G244" s="235">
        <f t="shared" si="34"/>
        <v>0</v>
      </c>
      <c r="H244" s="84">
        <v>100</v>
      </c>
    </row>
    <row r="245" spans="1:8">
      <c r="A245" s="351">
        <v>3239</v>
      </c>
      <c r="B245" s="352"/>
      <c r="C245" s="353"/>
      <c r="D245" s="209" t="s">
        <v>30</v>
      </c>
      <c r="E245" s="84">
        <v>130</v>
      </c>
      <c r="F245" s="272">
        <f t="shared" si="35"/>
        <v>0</v>
      </c>
      <c r="G245" s="235">
        <f t="shared" si="34"/>
        <v>0</v>
      </c>
      <c r="H245" s="84">
        <v>130</v>
      </c>
    </row>
    <row r="246" spans="1:8" s="207" customFormat="1">
      <c r="A246" s="333">
        <v>329</v>
      </c>
      <c r="B246" s="334"/>
      <c r="C246" s="335"/>
      <c r="D246" s="262" t="s">
        <v>31</v>
      </c>
      <c r="E246" s="5">
        <f>E247+E248</f>
        <v>100</v>
      </c>
      <c r="F246" s="272">
        <f t="shared" si="35"/>
        <v>0</v>
      </c>
      <c r="G246" s="235">
        <f t="shared" si="34"/>
        <v>0</v>
      </c>
      <c r="H246" s="5">
        <f>H247+H248</f>
        <v>100</v>
      </c>
    </row>
    <row r="247" spans="1:8">
      <c r="A247" s="351">
        <v>3293</v>
      </c>
      <c r="B247" s="352"/>
      <c r="C247" s="353"/>
      <c r="D247" s="209" t="s">
        <v>33</v>
      </c>
      <c r="E247" s="84">
        <v>0</v>
      </c>
      <c r="F247" s="272">
        <f t="shared" si="35"/>
        <v>0</v>
      </c>
      <c r="G247" s="235" t="e">
        <f t="shared" si="34"/>
        <v>#DIV/0!</v>
      </c>
      <c r="H247" s="84">
        <v>0</v>
      </c>
    </row>
    <row r="248" spans="1:8">
      <c r="A248" s="351">
        <v>3299</v>
      </c>
      <c r="B248" s="352"/>
      <c r="C248" s="353"/>
      <c r="D248" s="209" t="s">
        <v>31</v>
      </c>
      <c r="E248" s="84">
        <v>100</v>
      </c>
      <c r="F248" s="272">
        <f t="shared" si="35"/>
        <v>0</v>
      </c>
      <c r="G248" s="235">
        <f t="shared" si="34"/>
        <v>0</v>
      </c>
      <c r="H248" s="84">
        <v>100</v>
      </c>
    </row>
    <row r="249" spans="1:8">
      <c r="A249" s="333">
        <v>34</v>
      </c>
      <c r="B249" s="334"/>
      <c r="C249" s="335"/>
      <c r="D249" s="262" t="s">
        <v>36</v>
      </c>
      <c r="E249" s="5">
        <v>0</v>
      </c>
      <c r="F249" s="272">
        <f t="shared" si="35"/>
        <v>0</v>
      </c>
      <c r="G249" s="235" t="e">
        <f t="shared" si="34"/>
        <v>#DIV/0!</v>
      </c>
      <c r="H249" s="5">
        <v>0</v>
      </c>
    </row>
    <row r="250" spans="1:8">
      <c r="A250" s="333">
        <v>343</v>
      </c>
      <c r="B250" s="334"/>
      <c r="C250" s="335"/>
      <c r="D250" s="262" t="s">
        <v>37</v>
      </c>
      <c r="E250" s="5">
        <v>0</v>
      </c>
      <c r="F250" s="272">
        <f t="shared" si="35"/>
        <v>0</v>
      </c>
      <c r="G250" s="235" t="e">
        <f t="shared" si="34"/>
        <v>#DIV/0!</v>
      </c>
      <c r="H250" s="5">
        <v>0</v>
      </c>
    </row>
    <row r="251" spans="1:8">
      <c r="A251" s="351">
        <v>3431</v>
      </c>
      <c r="B251" s="352"/>
      <c r="C251" s="353"/>
      <c r="D251" s="209" t="s">
        <v>38</v>
      </c>
      <c r="E251" s="85">
        <v>0</v>
      </c>
      <c r="F251" s="272">
        <f t="shared" si="35"/>
        <v>0</v>
      </c>
      <c r="G251" s="235" t="e">
        <f t="shared" si="34"/>
        <v>#DIV/0!</v>
      </c>
      <c r="H251" s="85">
        <v>0</v>
      </c>
    </row>
    <row r="252" spans="1:8">
      <c r="A252" s="351">
        <v>3433</v>
      </c>
      <c r="B252" s="352"/>
      <c r="C252" s="353"/>
      <c r="D252" s="209" t="s">
        <v>92</v>
      </c>
      <c r="E252" s="84">
        <v>0</v>
      </c>
      <c r="F252" s="272">
        <f t="shared" si="35"/>
        <v>0</v>
      </c>
      <c r="G252" s="235" t="e">
        <f t="shared" si="34"/>
        <v>#DIV/0!</v>
      </c>
      <c r="H252" s="84">
        <v>0</v>
      </c>
    </row>
    <row r="253" spans="1:8">
      <c r="A253" s="258">
        <v>4</v>
      </c>
      <c r="B253" s="248"/>
      <c r="C253" s="249"/>
      <c r="D253" s="225" t="s">
        <v>93</v>
      </c>
      <c r="E253" s="5">
        <f t="shared" ref="E253:H255" si="36">E254</f>
        <v>2200</v>
      </c>
      <c r="F253" s="272">
        <f t="shared" si="35"/>
        <v>0</v>
      </c>
      <c r="G253" s="235">
        <f t="shared" si="34"/>
        <v>0</v>
      </c>
      <c r="H253" s="5">
        <f t="shared" si="36"/>
        <v>2200</v>
      </c>
    </row>
    <row r="254" spans="1:8">
      <c r="A254" s="258">
        <v>42</v>
      </c>
      <c r="B254" s="248"/>
      <c r="C254" s="249"/>
      <c r="D254" s="225" t="s">
        <v>72</v>
      </c>
      <c r="E254" s="5">
        <f t="shared" si="36"/>
        <v>2200</v>
      </c>
      <c r="F254" s="272">
        <f t="shared" si="35"/>
        <v>0</v>
      </c>
      <c r="G254" s="235">
        <f t="shared" si="34"/>
        <v>0</v>
      </c>
      <c r="H254" s="5">
        <f t="shared" si="36"/>
        <v>2200</v>
      </c>
    </row>
    <row r="255" spans="1:8">
      <c r="A255" s="258">
        <v>422</v>
      </c>
      <c r="B255" s="248"/>
      <c r="C255" s="249"/>
      <c r="D255" s="225" t="s">
        <v>80</v>
      </c>
      <c r="E255" s="5">
        <f t="shared" si="36"/>
        <v>2200</v>
      </c>
      <c r="F255" s="272">
        <f t="shared" si="35"/>
        <v>0</v>
      </c>
      <c r="G255" s="235">
        <f t="shared" si="34"/>
        <v>0</v>
      </c>
      <c r="H255" s="5">
        <f t="shared" si="36"/>
        <v>2200</v>
      </c>
    </row>
    <row r="256" spans="1:8">
      <c r="A256" s="247">
        <v>4227</v>
      </c>
      <c r="B256" s="248"/>
      <c r="C256" s="249"/>
      <c r="D256" s="225" t="s">
        <v>94</v>
      </c>
      <c r="E256" s="84">
        <v>2200</v>
      </c>
      <c r="F256" s="272">
        <f t="shared" si="35"/>
        <v>0</v>
      </c>
      <c r="G256" s="235">
        <f t="shared" si="34"/>
        <v>0</v>
      </c>
      <c r="H256" s="84">
        <v>2200</v>
      </c>
    </row>
    <row r="257" spans="1:8" s="207" customFormat="1">
      <c r="A257" s="345" t="s">
        <v>308</v>
      </c>
      <c r="B257" s="346"/>
      <c r="C257" s="347"/>
      <c r="D257" s="251" t="s">
        <v>96</v>
      </c>
      <c r="E257" s="208">
        <v>0</v>
      </c>
      <c r="F257" s="272">
        <f t="shared" si="35"/>
        <v>0</v>
      </c>
      <c r="G257" s="235" t="e">
        <f t="shared" si="34"/>
        <v>#DIV/0!</v>
      </c>
      <c r="H257" s="208">
        <v>0</v>
      </c>
    </row>
    <row r="258" spans="1:8" s="207" customFormat="1">
      <c r="A258" s="354">
        <v>3</v>
      </c>
      <c r="B258" s="355"/>
      <c r="C258" s="356"/>
      <c r="D258" s="262" t="s">
        <v>11</v>
      </c>
      <c r="E258" s="5">
        <v>0</v>
      </c>
      <c r="F258" s="272">
        <f t="shared" si="35"/>
        <v>0</v>
      </c>
      <c r="G258" s="235" t="e">
        <f t="shared" si="34"/>
        <v>#DIV/0!</v>
      </c>
      <c r="H258" s="5">
        <v>0</v>
      </c>
    </row>
    <row r="259" spans="1:8" s="207" customFormat="1">
      <c r="A259" s="333">
        <v>32</v>
      </c>
      <c r="B259" s="334"/>
      <c r="C259" s="335"/>
      <c r="D259" s="262" t="s">
        <v>12</v>
      </c>
      <c r="E259" s="5">
        <v>0</v>
      </c>
      <c r="F259" s="272">
        <f t="shared" si="35"/>
        <v>0</v>
      </c>
      <c r="G259" s="235" t="e">
        <f t="shared" si="34"/>
        <v>#DIV/0!</v>
      </c>
      <c r="H259" s="5">
        <v>0</v>
      </c>
    </row>
    <row r="260" spans="1:8" s="207" customFormat="1">
      <c r="A260" s="333">
        <v>321</v>
      </c>
      <c r="B260" s="334"/>
      <c r="C260" s="335"/>
      <c r="D260" s="262" t="s">
        <v>13</v>
      </c>
      <c r="E260" s="5">
        <v>0</v>
      </c>
      <c r="F260" s="272">
        <f t="shared" si="35"/>
        <v>0</v>
      </c>
      <c r="G260" s="235" t="e">
        <f t="shared" si="34"/>
        <v>#DIV/0!</v>
      </c>
      <c r="H260" s="5">
        <v>0</v>
      </c>
    </row>
    <row r="261" spans="1:8" s="207" customFormat="1">
      <c r="A261" s="351">
        <v>3211</v>
      </c>
      <c r="B261" s="352"/>
      <c r="C261" s="353"/>
      <c r="D261" s="209" t="s">
        <v>14</v>
      </c>
      <c r="E261" s="84">
        <v>0</v>
      </c>
      <c r="F261" s="272">
        <f t="shared" si="35"/>
        <v>0</v>
      </c>
      <c r="G261" s="235" t="e">
        <f t="shared" si="34"/>
        <v>#DIV/0!</v>
      </c>
      <c r="H261" s="84">
        <v>0</v>
      </c>
    </row>
    <row r="262" spans="1:8" s="207" customFormat="1">
      <c r="A262" s="351">
        <v>3213</v>
      </c>
      <c r="B262" s="352"/>
      <c r="C262" s="353"/>
      <c r="D262" s="209" t="s">
        <v>47</v>
      </c>
      <c r="E262" s="84">
        <v>0</v>
      </c>
      <c r="F262" s="272">
        <f t="shared" si="35"/>
        <v>0</v>
      </c>
      <c r="G262" s="235" t="e">
        <f t="shared" si="34"/>
        <v>#DIV/0!</v>
      </c>
      <c r="H262" s="84">
        <v>0</v>
      </c>
    </row>
    <row r="263" spans="1:8" s="207" customFormat="1">
      <c r="A263" s="351">
        <v>3214</v>
      </c>
      <c r="B263" s="352"/>
      <c r="C263" s="353"/>
      <c r="D263" s="209" t="s">
        <v>16</v>
      </c>
      <c r="E263" s="84">
        <v>0</v>
      </c>
      <c r="F263" s="272">
        <f t="shared" si="35"/>
        <v>0</v>
      </c>
      <c r="G263" s="235" t="e">
        <f t="shared" ref="G263:G326" si="37">F263/E263*100</f>
        <v>#DIV/0!</v>
      </c>
      <c r="H263" s="84">
        <v>0</v>
      </c>
    </row>
    <row r="264" spans="1:8" s="207" customFormat="1">
      <c r="A264" s="333">
        <v>322</v>
      </c>
      <c r="B264" s="334"/>
      <c r="C264" s="335"/>
      <c r="D264" s="262" t="s">
        <v>17</v>
      </c>
      <c r="E264" s="5">
        <v>0</v>
      </c>
      <c r="F264" s="272">
        <f t="shared" si="35"/>
        <v>0</v>
      </c>
      <c r="G264" s="235" t="e">
        <f t="shared" si="37"/>
        <v>#DIV/0!</v>
      </c>
      <c r="H264" s="5">
        <v>0</v>
      </c>
    </row>
    <row r="265" spans="1:8" s="207" customFormat="1">
      <c r="A265" s="351">
        <v>3221</v>
      </c>
      <c r="B265" s="352"/>
      <c r="C265" s="353"/>
      <c r="D265" s="209" t="s">
        <v>18</v>
      </c>
      <c r="E265" s="84">
        <v>0</v>
      </c>
      <c r="F265" s="272">
        <f t="shared" si="35"/>
        <v>0</v>
      </c>
      <c r="G265" s="235" t="e">
        <f t="shared" si="37"/>
        <v>#DIV/0!</v>
      </c>
      <c r="H265" s="84">
        <v>0</v>
      </c>
    </row>
    <row r="266" spans="1:8" s="207" customFormat="1">
      <c r="A266" s="351">
        <v>3223</v>
      </c>
      <c r="B266" s="352"/>
      <c r="C266" s="353"/>
      <c r="D266" s="209" t="s">
        <v>19</v>
      </c>
      <c r="E266" s="156">
        <v>0</v>
      </c>
      <c r="F266" s="272">
        <f t="shared" si="35"/>
        <v>0</v>
      </c>
      <c r="G266" s="235" t="e">
        <f t="shared" si="37"/>
        <v>#DIV/0!</v>
      </c>
      <c r="H266" s="156">
        <v>0</v>
      </c>
    </row>
    <row r="267" spans="1:8" s="207" customFormat="1">
      <c r="A267" s="351">
        <v>3225</v>
      </c>
      <c r="B267" s="352"/>
      <c r="C267" s="353"/>
      <c r="D267" s="209" t="s">
        <v>20</v>
      </c>
      <c r="E267" s="84">
        <v>0</v>
      </c>
      <c r="F267" s="272">
        <f t="shared" ref="F267:F330" si="38">H267-E267</f>
        <v>0</v>
      </c>
      <c r="G267" s="235" t="e">
        <f t="shared" si="37"/>
        <v>#DIV/0!</v>
      </c>
      <c r="H267" s="84">
        <v>0</v>
      </c>
    </row>
    <row r="268" spans="1:8" s="207" customFormat="1">
      <c r="A268" s="247">
        <v>3227</v>
      </c>
      <c r="B268" s="248"/>
      <c r="C268" s="249"/>
      <c r="D268" s="209" t="s">
        <v>97</v>
      </c>
      <c r="E268" s="84">
        <v>0</v>
      </c>
      <c r="F268" s="272">
        <f t="shared" si="38"/>
        <v>0</v>
      </c>
      <c r="G268" s="235" t="e">
        <f t="shared" si="37"/>
        <v>#DIV/0!</v>
      </c>
      <c r="H268" s="84">
        <v>0</v>
      </c>
    </row>
    <row r="269" spans="1:8" s="207" customFormat="1">
      <c r="A269" s="333">
        <v>323</v>
      </c>
      <c r="B269" s="334"/>
      <c r="C269" s="335"/>
      <c r="D269" s="262" t="s">
        <v>22</v>
      </c>
      <c r="E269" s="5">
        <v>0</v>
      </c>
      <c r="F269" s="272">
        <f t="shared" si="38"/>
        <v>0</v>
      </c>
      <c r="G269" s="235" t="e">
        <f t="shared" si="37"/>
        <v>#DIV/0!</v>
      </c>
      <c r="H269" s="5">
        <v>0</v>
      </c>
    </row>
    <row r="270" spans="1:8" s="207" customFormat="1">
      <c r="A270" s="351">
        <v>3234</v>
      </c>
      <c r="B270" s="386"/>
      <c r="C270" s="387"/>
      <c r="D270" s="209" t="s">
        <v>25</v>
      </c>
      <c r="E270" s="84">
        <v>0</v>
      </c>
      <c r="F270" s="272">
        <f t="shared" si="38"/>
        <v>0</v>
      </c>
      <c r="G270" s="235" t="e">
        <f t="shared" si="37"/>
        <v>#DIV/0!</v>
      </c>
      <c r="H270" s="84">
        <v>0</v>
      </c>
    </row>
    <row r="271" spans="1:8" s="207" customFormat="1">
      <c r="A271" s="333">
        <v>329</v>
      </c>
      <c r="B271" s="334"/>
      <c r="C271" s="335"/>
      <c r="D271" s="262" t="s">
        <v>31</v>
      </c>
      <c r="E271" s="5">
        <v>0</v>
      </c>
      <c r="F271" s="272">
        <f t="shared" si="38"/>
        <v>0</v>
      </c>
      <c r="G271" s="235" t="e">
        <f t="shared" si="37"/>
        <v>#DIV/0!</v>
      </c>
      <c r="H271" s="5">
        <v>0</v>
      </c>
    </row>
    <row r="272" spans="1:8" s="207" customFormat="1">
      <c r="A272" s="351">
        <v>3293</v>
      </c>
      <c r="B272" s="352"/>
      <c r="C272" s="353"/>
      <c r="D272" s="209" t="s">
        <v>33</v>
      </c>
      <c r="E272" s="84">
        <v>0</v>
      </c>
      <c r="F272" s="272">
        <f t="shared" si="38"/>
        <v>0</v>
      </c>
      <c r="G272" s="235" t="e">
        <f t="shared" si="37"/>
        <v>#DIV/0!</v>
      </c>
      <c r="H272" s="84">
        <v>0</v>
      </c>
    </row>
    <row r="273" spans="1:8" s="207" customFormat="1">
      <c r="A273" s="351">
        <v>3294</v>
      </c>
      <c r="B273" s="352"/>
      <c r="C273" s="353"/>
      <c r="D273" s="209" t="s">
        <v>34</v>
      </c>
      <c r="E273" s="84">
        <v>0</v>
      </c>
      <c r="F273" s="272">
        <f t="shared" si="38"/>
        <v>0</v>
      </c>
      <c r="G273" s="235" t="e">
        <f t="shared" si="37"/>
        <v>#DIV/0!</v>
      </c>
      <c r="H273" s="84">
        <v>0</v>
      </c>
    </row>
    <row r="274" spans="1:8" s="207" customFormat="1">
      <c r="A274" s="351">
        <v>3295</v>
      </c>
      <c r="B274" s="352"/>
      <c r="C274" s="353"/>
      <c r="D274" s="209" t="s">
        <v>35</v>
      </c>
      <c r="E274" s="84">
        <v>0</v>
      </c>
      <c r="F274" s="272">
        <f t="shared" si="38"/>
        <v>0</v>
      </c>
      <c r="G274" s="235" t="e">
        <f t="shared" si="37"/>
        <v>#DIV/0!</v>
      </c>
      <c r="H274" s="84">
        <v>0</v>
      </c>
    </row>
    <row r="275" spans="1:8" s="207" customFormat="1">
      <c r="A275" s="351">
        <v>3296</v>
      </c>
      <c r="B275" s="352"/>
      <c r="C275" s="353"/>
      <c r="D275" s="209" t="s">
        <v>98</v>
      </c>
      <c r="E275" s="84">
        <v>0</v>
      </c>
      <c r="F275" s="272">
        <f t="shared" si="38"/>
        <v>0</v>
      </c>
      <c r="G275" s="235" t="e">
        <f t="shared" si="37"/>
        <v>#DIV/0!</v>
      </c>
      <c r="H275" s="84">
        <v>0</v>
      </c>
    </row>
    <row r="276" spans="1:8" s="207" customFormat="1">
      <c r="A276" s="351">
        <v>3299</v>
      </c>
      <c r="B276" s="352"/>
      <c r="C276" s="353"/>
      <c r="D276" s="209" t="s">
        <v>31</v>
      </c>
      <c r="E276" s="84">
        <v>0</v>
      </c>
      <c r="F276" s="272">
        <f t="shared" si="38"/>
        <v>0</v>
      </c>
      <c r="G276" s="235" t="e">
        <f t="shared" si="37"/>
        <v>#DIV/0!</v>
      </c>
      <c r="H276" s="84">
        <v>0</v>
      </c>
    </row>
    <row r="277" spans="1:8" s="207" customFormat="1">
      <c r="A277" s="333">
        <v>34</v>
      </c>
      <c r="B277" s="334"/>
      <c r="C277" s="335"/>
      <c r="D277" s="262" t="s">
        <v>36</v>
      </c>
      <c r="E277" s="5">
        <v>0</v>
      </c>
      <c r="F277" s="272">
        <f t="shared" si="38"/>
        <v>0</v>
      </c>
      <c r="G277" s="235" t="e">
        <f t="shared" si="37"/>
        <v>#DIV/0!</v>
      </c>
      <c r="H277" s="5">
        <v>0</v>
      </c>
    </row>
    <row r="278" spans="1:8" s="207" customFormat="1">
      <c r="A278" s="333">
        <v>343</v>
      </c>
      <c r="B278" s="334"/>
      <c r="C278" s="335"/>
      <c r="D278" s="262" t="s">
        <v>37</v>
      </c>
      <c r="E278" s="5">
        <v>0</v>
      </c>
      <c r="F278" s="272">
        <f t="shared" si="38"/>
        <v>0</v>
      </c>
      <c r="G278" s="235" t="e">
        <f t="shared" si="37"/>
        <v>#DIV/0!</v>
      </c>
      <c r="H278" s="5">
        <v>0</v>
      </c>
    </row>
    <row r="279" spans="1:8" s="207" customFormat="1">
      <c r="A279" s="351">
        <v>3431</v>
      </c>
      <c r="B279" s="352"/>
      <c r="C279" s="353"/>
      <c r="D279" s="209" t="s">
        <v>38</v>
      </c>
      <c r="E279" s="85">
        <v>0</v>
      </c>
      <c r="F279" s="272">
        <f t="shared" si="38"/>
        <v>0</v>
      </c>
      <c r="G279" s="235" t="e">
        <f t="shared" si="37"/>
        <v>#DIV/0!</v>
      </c>
      <c r="H279" s="85">
        <v>0</v>
      </c>
    </row>
    <row r="280" spans="1:8">
      <c r="A280" s="351">
        <v>3433</v>
      </c>
      <c r="B280" s="352"/>
      <c r="C280" s="353"/>
      <c r="D280" s="209" t="s">
        <v>92</v>
      </c>
      <c r="E280" s="84">
        <v>0</v>
      </c>
      <c r="F280" s="272">
        <f t="shared" si="38"/>
        <v>0</v>
      </c>
      <c r="G280" s="235" t="e">
        <f t="shared" si="37"/>
        <v>#DIV/0!</v>
      </c>
      <c r="H280" s="84">
        <v>0</v>
      </c>
    </row>
    <row r="281" spans="1:8" s="207" customFormat="1">
      <c r="A281" s="345" t="s">
        <v>304</v>
      </c>
      <c r="B281" s="346"/>
      <c r="C281" s="347"/>
      <c r="D281" s="251" t="s">
        <v>100</v>
      </c>
      <c r="E281" s="208">
        <f>E282</f>
        <v>600</v>
      </c>
      <c r="F281" s="272">
        <f t="shared" si="38"/>
        <v>0</v>
      </c>
      <c r="G281" s="235">
        <f t="shared" si="37"/>
        <v>0</v>
      </c>
      <c r="H281" s="208">
        <f>H282</f>
        <v>600</v>
      </c>
    </row>
    <row r="282" spans="1:8" s="207" customFormat="1">
      <c r="A282" s="354">
        <v>3</v>
      </c>
      <c r="B282" s="355"/>
      <c r="C282" s="356"/>
      <c r="D282" s="262" t="s">
        <v>11</v>
      </c>
      <c r="E282" s="5">
        <f t="shared" ref="E282:H282" si="39">E283</f>
        <v>600</v>
      </c>
      <c r="F282" s="272">
        <f t="shared" si="38"/>
        <v>0</v>
      </c>
      <c r="G282" s="235">
        <f t="shared" si="37"/>
        <v>0</v>
      </c>
      <c r="H282" s="5">
        <f t="shared" si="39"/>
        <v>600</v>
      </c>
    </row>
    <row r="283" spans="1:8" s="207" customFormat="1">
      <c r="A283" s="333">
        <v>32</v>
      </c>
      <c r="B283" s="334"/>
      <c r="C283" s="335"/>
      <c r="D283" s="262" t="s">
        <v>12</v>
      </c>
      <c r="E283" s="5">
        <f>E284+E286+E289+E292</f>
        <v>600</v>
      </c>
      <c r="F283" s="272">
        <f t="shared" si="38"/>
        <v>0</v>
      </c>
      <c r="G283" s="235">
        <f t="shared" si="37"/>
        <v>0</v>
      </c>
      <c r="H283" s="5">
        <f>H284+H286+H289+H292</f>
        <v>600</v>
      </c>
    </row>
    <row r="284" spans="1:8" s="207" customFormat="1">
      <c r="A284" s="333">
        <v>321</v>
      </c>
      <c r="B284" s="334"/>
      <c r="C284" s="335"/>
      <c r="D284" s="262" t="s">
        <v>13</v>
      </c>
      <c r="E284" s="5">
        <f>E285</f>
        <v>0</v>
      </c>
      <c r="F284" s="272">
        <f t="shared" si="38"/>
        <v>0</v>
      </c>
      <c r="G284" s="235" t="e">
        <f t="shared" si="37"/>
        <v>#DIV/0!</v>
      </c>
      <c r="H284" s="5">
        <f>H285</f>
        <v>0</v>
      </c>
    </row>
    <row r="285" spans="1:8">
      <c r="A285" s="351">
        <v>3211</v>
      </c>
      <c r="B285" s="352"/>
      <c r="C285" s="353"/>
      <c r="D285" s="209" t="s">
        <v>14</v>
      </c>
      <c r="E285" s="84">
        <v>0</v>
      </c>
      <c r="F285" s="272">
        <f t="shared" si="38"/>
        <v>0</v>
      </c>
      <c r="G285" s="235" t="e">
        <f t="shared" si="37"/>
        <v>#DIV/0!</v>
      </c>
      <c r="H285" s="84">
        <v>0</v>
      </c>
    </row>
    <row r="286" spans="1:8">
      <c r="A286" s="333">
        <v>322</v>
      </c>
      <c r="B286" s="334"/>
      <c r="C286" s="335"/>
      <c r="D286" s="262" t="s">
        <v>17</v>
      </c>
      <c r="E286" s="5">
        <f>E287+E288</f>
        <v>400</v>
      </c>
      <c r="F286" s="272">
        <f t="shared" si="38"/>
        <v>0</v>
      </c>
      <c r="G286" s="235">
        <f t="shared" si="37"/>
        <v>0</v>
      </c>
      <c r="H286" s="5">
        <f>H287+H288</f>
        <v>400</v>
      </c>
    </row>
    <row r="287" spans="1:8">
      <c r="A287" s="351">
        <v>3222</v>
      </c>
      <c r="B287" s="352"/>
      <c r="C287" s="353"/>
      <c r="D287" s="209" t="s">
        <v>18</v>
      </c>
      <c r="E287" s="84">
        <v>200</v>
      </c>
      <c r="F287" s="272">
        <f t="shared" si="38"/>
        <v>0</v>
      </c>
      <c r="G287" s="235">
        <f t="shared" si="37"/>
        <v>0</v>
      </c>
      <c r="H287" s="84">
        <v>200</v>
      </c>
    </row>
    <row r="288" spans="1:8">
      <c r="A288" s="247">
        <v>3224</v>
      </c>
      <c r="B288" s="248"/>
      <c r="C288" s="249"/>
      <c r="D288" s="209" t="s">
        <v>91</v>
      </c>
      <c r="E288" s="84">
        <v>200</v>
      </c>
      <c r="F288" s="272">
        <f t="shared" si="38"/>
        <v>0</v>
      </c>
      <c r="G288" s="235">
        <f t="shared" si="37"/>
        <v>0</v>
      </c>
      <c r="H288" s="84">
        <v>200</v>
      </c>
    </row>
    <row r="289" spans="1:8" s="207" customFormat="1">
      <c r="A289" s="333">
        <v>323</v>
      </c>
      <c r="B289" s="334"/>
      <c r="C289" s="335"/>
      <c r="D289" s="262" t="s">
        <v>22</v>
      </c>
      <c r="E289" s="5">
        <f>E290+E291</f>
        <v>100</v>
      </c>
      <c r="F289" s="272">
        <f t="shared" si="38"/>
        <v>0</v>
      </c>
      <c r="G289" s="235">
        <f t="shared" si="37"/>
        <v>0</v>
      </c>
      <c r="H289" s="5">
        <f>H290+H291</f>
        <v>100</v>
      </c>
    </row>
    <row r="290" spans="1:8">
      <c r="A290" s="351">
        <v>3231</v>
      </c>
      <c r="B290" s="352"/>
      <c r="C290" s="353"/>
      <c r="D290" s="209" t="s">
        <v>23</v>
      </c>
      <c r="E290" s="84">
        <v>0</v>
      </c>
      <c r="F290" s="272">
        <f t="shared" si="38"/>
        <v>0</v>
      </c>
      <c r="G290" s="235" t="e">
        <f t="shared" si="37"/>
        <v>#DIV/0!</v>
      </c>
      <c r="H290" s="84">
        <v>0</v>
      </c>
    </row>
    <row r="291" spans="1:8">
      <c r="A291" s="351">
        <v>3239</v>
      </c>
      <c r="B291" s="352"/>
      <c r="C291" s="353"/>
      <c r="D291" s="209" t="s">
        <v>30</v>
      </c>
      <c r="E291" s="84">
        <v>100</v>
      </c>
      <c r="F291" s="272">
        <f t="shared" si="38"/>
        <v>0</v>
      </c>
      <c r="G291" s="235">
        <f t="shared" si="37"/>
        <v>0</v>
      </c>
      <c r="H291" s="84">
        <v>100</v>
      </c>
    </row>
    <row r="292" spans="1:8" s="207" customFormat="1">
      <c r="A292" s="333">
        <v>329</v>
      </c>
      <c r="B292" s="334"/>
      <c r="C292" s="335"/>
      <c r="D292" s="262" t="s">
        <v>31</v>
      </c>
      <c r="E292" s="5">
        <f>E293+E294</f>
        <v>100</v>
      </c>
      <c r="F292" s="272">
        <f t="shared" si="38"/>
        <v>0</v>
      </c>
      <c r="G292" s="235">
        <f t="shared" si="37"/>
        <v>0</v>
      </c>
      <c r="H292" s="5">
        <f>H293+H294</f>
        <v>100</v>
      </c>
    </row>
    <row r="293" spans="1:8">
      <c r="A293" s="351">
        <v>3293</v>
      </c>
      <c r="B293" s="352"/>
      <c r="C293" s="353"/>
      <c r="D293" s="209" t="s">
        <v>33</v>
      </c>
      <c r="E293" s="84">
        <v>0</v>
      </c>
      <c r="F293" s="272">
        <f t="shared" si="38"/>
        <v>0</v>
      </c>
      <c r="G293" s="235" t="e">
        <f t="shared" si="37"/>
        <v>#DIV/0!</v>
      </c>
      <c r="H293" s="84">
        <v>0</v>
      </c>
    </row>
    <row r="294" spans="1:8">
      <c r="A294" s="351">
        <v>3299</v>
      </c>
      <c r="B294" s="352"/>
      <c r="C294" s="353"/>
      <c r="D294" s="209" t="s">
        <v>31</v>
      </c>
      <c r="E294" s="84">
        <v>100</v>
      </c>
      <c r="F294" s="272">
        <f t="shared" si="38"/>
        <v>0</v>
      </c>
      <c r="G294" s="235">
        <f t="shared" si="37"/>
        <v>0</v>
      </c>
      <c r="H294" s="84">
        <v>100</v>
      </c>
    </row>
    <row r="295" spans="1:8">
      <c r="A295" s="345" t="s">
        <v>101</v>
      </c>
      <c r="B295" s="346"/>
      <c r="C295" s="347"/>
      <c r="D295" s="251" t="s">
        <v>102</v>
      </c>
      <c r="E295" s="208">
        <f t="shared" ref="E295:H297" si="40">E296</f>
        <v>0</v>
      </c>
      <c r="F295" s="272">
        <f t="shared" si="38"/>
        <v>0</v>
      </c>
      <c r="G295" s="235" t="e">
        <f t="shared" si="37"/>
        <v>#DIV/0!</v>
      </c>
      <c r="H295" s="208">
        <f t="shared" si="40"/>
        <v>0</v>
      </c>
    </row>
    <row r="296" spans="1:8">
      <c r="A296" s="354">
        <v>3</v>
      </c>
      <c r="B296" s="355"/>
      <c r="C296" s="356"/>
      <c r="D296" s="262" t="s">
        <v>11</v>
      </c>
      <c r="E296" s="5">
        <f t="shared" si="40"/>
        <v>0</v>
      </c>
      <c r="F296" s="272">
        <f t="shared" si="38"/>
        <v>0</v>
      </c>
      <c r="G296" s="235" t="e">
        <f t="shared" si="37"/>
        <v>#DIV/0!</v>
      </c>
      <c r="H296" s="5">
        <f t="shared" si="40"/>
        <v>0</v>
      </c>
    </row>
    <row r="297" spans="1:8">
      <c r="A297" s="333">
        <v>32</v>
      </c>
      <c r="B297" s="334"/>
      <c r="C297" s="335"/>
      <c r="D297" s="262" t="s">
        <v>12</v>
      </c>
      <c r="E297" s="5">
        <f t="shared" si="40"/>
        <v>0</v>
      </c>
      <c r="F297" s="272">
        <f t="shared" si="38"/>
        <v>0</v>
      </c>
      <c r="G297" s="235" t="e">
        <f t="shared" si="37"/>
        <v>#DIV/0!</v>
      </c>
      <c r="H297" s="5">
        <f t="shared" si="40"/>
        <v>0</v>
      </c>
    </row>
    <row r="298" spans="1:8">
      <c r="A298" s="333">
        <v>322</v>
      </c>
      <c r="B298" s="334"/>
      <c r="C298" s="335"/>
      <c r="D298" s="262" t="s">
        <v>17</v>
      </c>
      <c r="E298" s="5">
        <f>E299+E300</f>
        <v>0</v>
      </c>
      <c r="F298" s="272">
        <f t="shared" si="38"/>
        <v>0</v>
      </c>
      <c r="G298" s="235" t="e">
        <f t="shared" si="37"/>
        <v>#DIV/0!</v>
      </c>
      <c r="H298" s="5">
        <f>H299+H300</f>
        <v>0</v>
      </c>
    </row>
    <row r="299" spans="1:8" ht="15" customHeight="1">
      <c r="A299" s="351">
        <v>3221</v>
      </c>
      <c r="B299" s="352"/>
      <c r="C299" s="353"/>
      <c r="D299" s="209" t="s">
        <v>18</v>
      </c>
      <c r="E299" s="84">
        <v>0</v>
      </c>
      <c r="F299" s="272">
        <f t="shared" si="38"/>
        <v>0</v>
      </c>
      <c r="G299" s="235" t="e">
        <f t="shared" si="37"/>
        <v>#DIV/0!</v>
      </c>
      <c r="H299" s="84">
        <v>0</v>
      </c>
    </row>
    <row r="300" spans="1:8" ht="15" customHeight="1">
      <c r="A300" s="351">
        <v>3225</v>
      </c>
      <c r="B300" s="352"/>
      <c r="C300" s="353"/>
      <c r="D300" s="209" t="s">
        <v>79</v>
      </c>
      <c r="E300" s="84">
        <v>0</v>
      </c>
      <c r="F300" s="272">
        <f t="shared" si="38"/>
        <v>0</v>
      </c>
      <c r="G300" s="235" t="e">
        <f t="shared" si="37"/>
        <v>#DIV/0!</v>
      </c>
      <c r="H300" s="84">
        <v>0</v>
      </c>
    </row>
    <row r="301" spans="1:8" s="207" customFormat="1">
      <c r="A301" s="345" t="s">
        <v>309</v>
      </c>
      <c r="B301" s="346"/>
      <c r="C301" s="347"/>
      <c r="D301" s="251" t="s">
        <v>104</v>
      </c>
      <c r="E301" s="208">
        <f>E302</f>
        <v>2600</v>
      </c>
      <c r="F301" s="272">
        <f t="shared" si="38"/>
        <v>0</v>
      </c>
      <c r="G301" s="235">
        <f t="shared" si="37"/>
        <v>0</v>
      </c>
      <c r="H301" s="208">
        <f>H302</f>
        <v>2600</v>
      </c>
    </row>
    <row r="302" spans="1:8" s="207" customFormat="1">
      <c r="A302" s="354">
        <v>3</v>
      </c>
      <c r="B302" s="355"/>
      <c r="C302" s="356"/>
      <c r="D302" s="262" t="s">
        <v>11</v>
      </c>
      <c r="E302" s="5">
        <f>E303+E306+E323+E326</f>
        <v>2600</v>
      </c>
      <c r="F302" s="272">
        <f t="shared" si="38"/>
        <v>0</v>
      </c>
      <c r="G302" s="235">
        <f t="shared" si="37"/>
        <v>0</v>
      </c>
      <c r="H302" s="5">
        <f>H303+H306+H323+H326</f>
        <v>2600</v>
      </c>
    </row>
    <row r="303" spans="1:8" s="207" customFormat="1">
      <c r="A303" s="333">
        <v>31</v>
      </c>
      <c r="B303" s="334"/>
      <c r="C303" s="335"/>
      <c r="D303" s="262" t="s">
        <v>57</v>
      </c>
      <c r="E303" s="5">
        <f>E304</f>
        <v>0</v>
      </c>
      <c r="F303" s="272">
        <f t="shared" si="38"/>
        <v>0</v>
      </c>
      <c r="G303" s="235" t="e">
        <f t="shared" si="37"/>
        <v>#DIV/0!</v>
      </c>
      <c r="H303" s="5">
        <f>H304</f>
        <v>0</v>
      </c>
    </row>
    <row r="304" spans="1:8" s="207" customFormat="1">
      <c r="A304" s="333">
        <v>312</v>
      </c>
      <c r="B304" s="334"/>
      <c r="C304" s="335"/>
      <c r="D304" s="262" t="s">
        <v>58</v>
      </c>
      <c r="E304" s="5">
        <v>0</v>
      </c>
      <c r="F304" s="272">
        <f t="shared" si="38"/>
        <v>0</v>
      </c>
      <c r="G304" s="235" t="e">
        <f t="shared" si="37"/>
        <v>#DIV/0!</v>
      </c>
      <c r="H304" s="5">
        <v>0</v>
      </c>
    </row>
    <row r="305" spans="1:8">
      <c r="A305" s="351">
        <v>3121</v>
      </c>
      <c r="B305" s="352"/>
      <c r="C305" s="353"/>
      <c r="D305" s="209" t="s">
        <v>59</v>
      </c>
      <c r="E305" s="84">
        <v>0</v>
      </c>
      <c r="F305" s="272">
        <f t="shared" si="38"/>
        <v>0</v>
      </c>
      <c r="G305" s="235" t="e">
        <f t="shared" si="37"/>
        <v>#DIV/0!</v>
      </c>
      <c r="H305" s="84">
        <v>0</v>
      </c>
    </row>
    <row r="306" spans="1:8" s="207" customFormat="1">
      <c r="A306" s="333">
        <v>32</v>
      </c>
      <c r="B306" s="334"/>
      <c r="C306" s="335"/>
      <c r="D306" s="262" t="s">
        <v>57</v>
      </c>
      <c r="E306" s="5">
        <f>E307+E311+E314+E318</f>
        <v>2400</v>
      </c>
      <c r="F306" s="272">
        <f t="shared" si="38"/>
        <v>0</v>
      </c>
      <c r="G306" s="235">
        <f t="shared" si="37"/>
        <v>0</v>
      </c>
      <c r="H306" s="5">
        <f>H307+H311+H314+H318</f>
        <v>2400</v>
      </c>
    </row>
    <row r="307" spans="1:8" s="207" customFormat="1">
      <c r="A307" s="333">
        <v>321</v>
      </c>
      <c r="B307" s="334"/>
      <c r="C307" s="335"/>
      <c r="D307" s="262" t="s">
        <v>13</v>
      </c>
      <c r="E307" s="5">
        <f>E308+E309+E310</f>
        <v>500</v>
      </c>
      <c r="F307" s="272">
        <f t="shared" si="38"/>
        <v>0</v>
      </c>
      <c r="G307" s="235">
        <f t="shared" si="37"/>
        <v>0</v>
      </c>
      <c r="H307" s="5">
        <f>H308+H309+H310</f>
        <v>500</v>
      </c>
    </row>
    <row r="308" spans="1:8">
      <c r="A308" s="351">
        <v>3211</v>
      </c>
      <c r="B308" s="352"/>
      <c r="C308" s="353"/>
      <c r="D308" s="209" t="s">
        <v>14</v>
      </c>
      <c r="E308" s="84">
        <v>100</v>
      </c>
      <c r="F308" s="272">
        <f t="shared" si="38"/>
        <v>0</v>
      </c>
      <c r="G308" s="235">
        <f t="shared" si="37"/>
        <v>0</v>
      </c>
      <c r="H308" s="84">
        <v>100</v>
      </c>
    </row>
    <row r="309" spans="1:8">
      <c r="A309" s="247">
        <v>3213</v>
      </c>
      <c r="B309" s="248"/>
      <c r="C309" s="249"/>
      <c r="D309" s="222" t="s">
        <v>47</v>
      </c>
      <c r="E309" s="84">
        <v>200</v>
      </c>
      <c r="F309" s="272">
        <f t="shared" si="38"/>
        <v>0</v>
      </c>
      <c r="G309" s="235">
        <f t="shared" si="37"/>
        <v>0</v>
      </c>
      <c r="H309" s="84">
        <v>200</v>
      </c>
    </row>
    <row r="310" spans="1:8">
      <c r="A310" s="247">
        <v>3214</v>
      </c>
      <c r="B310" s="248"/>
      <c r="C310" s="249"/>
      <c r="D310" s="222" t="s">
        <v>16</v>
      </c>
      <c r="E310" s="84">
        <v>200</v>
      </c>
      <c r="F310" s="272">
        <f t="shared" si="38"/>
        <v>0</v>
      </c>
      <c r="G310" s="235">
        <f t="shared" si="37"/>
        <v>0</v>
      </c>
      <c r="H310" s="84">
        <v>200</v>
      </c>
    </row>
    <row r="311" spans="1:8">
      <c r="A311" s="333">
        <v>322</v>
      </c>
      <c r="B311" s="334"/>
      <c r="C311" s="335"/>
      <c r="D311" s="262" t="s">
        <v>17</v>
      </c>
      <c r="E311" s="5">
        <f>E312+E313</f>
        <v>200</v>
      </c>
      <c r="F311" s="272">
        <f t="shared" si="38"/>
        <v>0</v>
      </c>
      <c r="G311" s="235">
        <f t="shared" si="37"/>
        <v>0</v>
      </c>
      <c r="H311" s="5">
        <f>H312+H313</f>
        <v>200</v>
      </c>
    </row>
    <row r="312" spans="1:8">
      <c r="A312" s="247">
        <v>3221</v>
      </c>
      <c r="B312" s="259"/>
      <c r="C312" s="260"/>
      <c r="D312" s="222" t="s">
        <v>18</v>
      </c>
      <c r="E312" s="84">
        <v>200</v>
      </c>
      <c r="F312" s="272">
        <f t="shared" si="38"/>
        <v>0</v>
      </c>
      <c r="G312" s="235">
        <f t="shared" si="37"/>
        <v>0</v>
      </c>
      <c r="H312" s="84">
        <v>200</v>
      </c>
    </row>
    <row r="313" spans="1:8">
      <c r="A313" s="351">
        <v>3225</v>
      </c>
      <c r="B313" s="352"/>
      <c r="C313" s="353"/>
      <c r="D313" s="209" t="s">
        <v>79</v>
      </c>
      <c r="E313" s="84">
        <v>0</v>
      </c>
      <c r="F313" s="272">
        <f t="shared" si="38"/>
        <v>0</v>
      </c>
      <c r="G313" s="235" t="e">
        <f t="shared" si="37"/>
        <v>#DIV/0!</v>
      </c>
      <c r="H313" s="84">
        <v>0</v>
      </c>
    </row>
    <row r="314" spans="1:8" s="207" customFormat="1">
      <c r="A314" s="333">
        <v>323</v>
      </c>
      <c r="B314" s="334"/>
      <c r="C314" s="335"/>
      <c r="D314" s="262" t="s">
        <v>22</v>
      </c>
      <c r="E314" s="5">
        <f>E315+E316+E317</f>
        <v>300</v>
      </c>
      <c r="F314" s="272">
        <f t="shared" si="38"/>
        <v>0</v>
      </c>
      <c r="G314" s="235">
        <f t="shared" si="37"/>
        <v>0</v>
      </c>
      <c r="H314" s="5">
        <f>H315+H316+H317</f>
        <v>300</v>
      </c>
    </row>
    <row r="315" spans="1:8">
      <c r="A315" s="351">
        <v>3236</v>
      </c>
      <c r="B315" s="352"/>
      <c r="C315" s="353"/>
      <c r="D315" s="209" t="s">
        <v>27</v>
      </c>
      <c r="E315" s="84">
        <v>300</v>
      </c>
      <c r="F315" s="272">
        <f t="shared" si="38"/>
        <v>0</v>
      </c>
      <c r="G315" s="235">
        <f t="shared" si="37"/>
        <v>0</v>
      </c>
      <c r="H315" s="84">
        <v>300</v>
      </c>
    </row>
    <row r="316" spans="1:8">
      <c r="A316" s="351">
        <v>3237</v>
      </c>
      <c r="B316" s="352"/>
      <c r="C316" s="353"/>
      <c r="D316" s="209" t="s">
        <v>28</v>
      </c>
      <c r="E316" s="84">
        <v>0</v>
      </c>
      <c r="F316" s="272">
        <f t="shared" si="38"/>
        <v>0</v>
      </c>
      <c r="G316" s="235" t="e">
        <f t="shared" si="37"/>
        <v>#DIV/0!</v>
      </c>
      <c r="H316" s="84">
        <v>0</v>
      </c>
    </row>
    <row r="317" spans="1:8">
      <c r="A317" s="351">
        <v>3239</v>
      </c>
      <c r="B317" s="352"/>
      <c r="C317" s="353"/>
      <c r="D317" s="209" t="s">
        <v>30</v>
      </c>
      <c r="E317" s="84">
        <v>0</v>
      </c>
      <c r="F317" s="272">
        <f t="shared" si="38"/>
        <v>0</v>
      </c>
      <c r="G317" s="235" t="e">
        <f t="shared" si="37"/>
        <v>#DIV/0!</v>
      </c>
      <c r="H317" s="84">
        <v>0</v>
      </c>
    </row>
    <row r="318" spans="1:8" s="207" customFormat="1">
      <c r="A318" s="333">
        <v>329</v>
      </c>
      <c r="B318" s="334"/>
      <c r="C318" s="335"/>
      <c r="D318" s="262" t="s">
        <v>31</v>
      </c>
      <c r="E318" s="5">
        <f>E319+E320+E321</f>
        <v>1400</v>
      </c>
      <c r="F318" s="272">
        <f t="shared" si="38"/>
        <v>0</v>
      </c>
      <c r="G318" s="235">
        <f t="shared" si="37"/>
        <v>0</v>
      </c>
      <c r="H318" s="5">
        <f>H319+H320+H321</f>
        <v>1400</v>
      </c>
    </row>
    <row r="319" spans="1:8" s="207" customFormat="1">
      <c r="A319" s="351">
        <v>3295</v>
      </c>
      <c r="B319" s="352"/>
      <c r="C319" s="353"/>
      <c r="D319" s="209" t="s">
        <v>35</v>
      </c>
      <c r="E319" s="84">
        <v>200</v>
      </c>
      <c r="F319" s="272">
        <f t="shared" si="38"/>
        <v>0</v>
      </c>
      <c r="G319" s="235">
        <f t="shared" si="37"/>
        <v>0</v>
      </c>
      <c r="H319" s="84">
        <v>200</v>
      </c>
    </row>
    <row r="320" spans="1:8" s="207" customFormat="1">
      <c r="A320" s="351">
        <v>3296</v>
      </c>
      <c r="B320" s="352"/>
      <c r="C320" s="353"/>
      <c r="D320" s="209" t="s">
        <v>98</v>
      </c>
      <c r="E320" s="84">
        <v>200</v>
      </c>
      <c r="F320" s="272">
        <f t="shared" si="38"/>
        <v>0</v>
      </c>
      <c r="G320" s="235">
        <f t="shared" si="37"/>
        <v>0</v>
      </c>
      <c r="H320" s="84">
        <v>200</v>
      </c>
    </row>
    <row r="321" spans="1:8">
      <c r="A321" s="351">
        <v>3299</v>
      </c>
      <c r="B321" s="352"/>
      <c r="C321" s="353"/>
      <c r="D321" s="209" t="s">
        <v>31</v>
      </c>
      <c r="E321" s="84">
        <v>1000</v>
      </c>
      <c r="F321" s="272">
        <f t="shared" si="38"/>
        <v>0</v>
      </c>
      <c r="G321" s="235">
        <f t="shared" si="37"/>
        <v>0</v>
      </c>
      <c r="H321" s="84">
        <v>1000</v>
      </c>
    </row>
    <row r="322" spans="1:8">
      <c r="A322" s="333">
        <v>34</v>
      </c>
      <c r="B322" s="334"/>
      <c r="C322" s="335"/>
      <c r="D322" s="262" t="s">
        <v>36</v>
      </c>
      <c r="E322" s="5">
        <f>E323</f>
        <v>200</v>
      </c>
      <c r="F322" s="272">
        <f t="shared" si="38"/>
        <v>0</v>
      </c>
      <c r="G322" s="235">
        <f t="shared" si="37"/>
        <v>0</v>
      </c>
      <c r="H322" s="5">
        <f>H323</f>
        <v>200</v>
      </c>
    </row>
    <row r="323" spans="1:8">
      <c r="A323" s="333">
        <v>343</v>
      </c>
      <c r="B323" s="334"/>
      <c r="C323" s="335"/>
      <c r="D323" s="262" t="s">
        <v>37</v>
      </c>
      <c r="E323" s="5">
        <f>E324+E325</f>
        <v>200</v>
      </c>
      <c r="F323" s="272">
        <f t="shared" si="38"/>
        <v>0</v>
      </c>
      <c r="G323" s="235">
        <f t="shared" si="37"/>
        <v>0</v>
      </c>
      <c r="H323" s="5">
        <f>H324+H325</f>
        <v>200</v>
      </c>
    </row>
    <row r="324" spans="1:8">
      <c r="A324" s="351">
        <v>3431</v>
      </c>
      <c r="B324" s="352"/>
      <c r="C324" s="353"/>
      <c r="D324" s="209" t="s">
        <v>38</v>
      </c>
      <c r="E324" s="84">
        <v>0</v>
      </c>
      <c r="F324" s="272">
        <f t="shared" si="38"/>
        <v>0</v>
      </c>
      <c r="G324" s="235" t="e">
        <f t="shared" si="37"/>
        <v>#DIV/0!</v>
      </c>
      <c r="H324" s="84">
        <v>0</v>
      </c>
    </row>
    <row r="325" spans="1:8">
      <c r="A325" s="351">
        <v>3433</v>
      </c>
      <c r="B325" s="352"/>
      <c r="C325" s="353"/>
      <c r="D325" s="209" t="s">
        <v>92</v>
      </c>
      <c r="E325" s="84">
        <v>200</v>
      </c>
      <c r="F325" s="272">
        <f t="shared" si="38"/>
        <v>0</v>
      </c>
      <c r="G325" s="235">
        <f t="shared" si="37"/>
        <v>0</v>
      </c>
      <c r="H325" s="84">
        <v>200</v>
      </c>
    </row>
    <row r="326" spans="1:8">
      <c r="A326" s="333">
        <v>38</v>
      </c>
      <c r="B326" s="334"/>
      <c r="C326" s="335"/>
      <c r="D326" s="262" t="s">
        <v>105</v>
      </c>
      <c r="E326" s="5">
        <v>0</v>
      </c>
      <c r="F326" s="272">
        <f t="shared" si="38"/>
        <v>0</v>
      </c>
      <c r="G326" s="235" t="e">
        <f t="shared" si="37"/>
        <v>#DIV/0!</v>
      </c>
      <c r="H326" s="5">
        <v>0</v>
      </c>
    </row>
    <row r="327" spans="1:8">
      <c r="A327" s="333">
        <v>381</v>
      </c>
      <c r="B327" s="334"/>
      <c r="C327" s="335"/>
      <c r="D327" s="262" t="s">
        <v>106</v>
      </c>
      <c r="E327" s="5">
        <v>0</v>
      </c>
      <c r="F327" s="272">
        <f t="shared" si="38"/>
        <v>0</v>
      </c>
      <c r="G327" s="235" t="e">
        <f t="shared" ref="G327:G391" si="41">F327/E327*100</f>
        <v>#DIV/0!</v>
      </c>
      <c r="H327" s="5">
        <v>0</v>
      </c>
    </row>
    <row r="328" spans="1:8">
      <c r="A328" s="351">
        <v>3812</v>
      </c>
      <c r="B328" s="352"/>
      <c r="C328" s="353"/>
      <c r="D328" s="209" t="s">
        <v>107</v>
      </c>
      <c r="E328" s="84">
        <v>0</v>
      </c>
      <c r="F328" s="272">
        <f t="shared" si="38"/>
        <v>0</v>
      </c>
      <c r="G328" s="235" t="e">
        <f t="shared" si="41"/>
        <v>#DIV/0!</v>
      </c>
      <c r="H328" s="84">
        <v>0</v>
      </c>
    </row>
    <row r="329" spans="1:8" s="207" customFormat="1">
      <c r="A329" s="345" t="s">
        <v>108</v>
      </c>
      <c r="B329" s="346"/>
      <c r="C329" s="347"/>
      <c r="D329" s="251" t="s">
        <v>109</v>
      </c>
      <c r="E329" s="208">
        <v>0</v>
      </c>
      <c r="F329" s="272">
        <f t="shared" si="38"/>
        <v>0</v>
      </c>
      <c r="G329" s="235" t="e">
        <f t="shared" si="41"/>
        <v>#DIV/0!</v>
      </c>
      <c r="H329" s="208">
        <v>0</v>
      </c>
    </row>
    <row r="330" spans="1:8" s="207" customFormat="1">
      <c r="A330" s="354">
        <v>3</v>
      </c>
      <c r="B330" s="355"/>
      <c r="C330" s="356"/>
      <c r="D330" s="262" t="s">
        <v>11</v>
      </c>
      <c r="E330" s="5">
        <v>0</v>
      </c>
      <c r="F330" s="272">
        <f t="shared" si="38"/>
        <v>0</v>
      </c>
      <c r="G330" s="235" t="e">
        <f t="shared" si="41"/>
        <v>#DIV/0!</v>
      </c>
      <c r="H330" s="5">
        <v>0</v>
      </c>
    </row>
    <row r="331" spans="1:8" s="207" customFormat="1">
      <c r="A331" s="333">
        <v>32</v>
      </c>
      <c r="B331" s="334"/>
      <c r="C331" s="335"/>
      <c r="D331" s="262" t="s">
        <v>12</v>
      </c>
      <c r="E331" s="5">
        <v>0</v>
      </c>
      <c r="F331" s="272">
        <f t="shared" ref="F331:F394" si="42">H331-E331</f>
        <v>0</v>
      </c>
      <c r="G331" s="235" t="e">
        <f t="shared" si="41"/>
        <v>#DIV/0!</v>
      </c>
      <c r="H331" s="5">
        <v>0</v>
      </c>
    </row>
    <row r="332" spans="1:8" s="207" customFormat="1">
      <c r="A332" s="333">
        <v>321</v>
      </c>
      <c r="B332" s="334"/>
      <c r="C332" s="335"/>
      <c r="D332" s="262" t="s">
        <v>13</v>
      </c>
      <c r="E332" s="5">
        <v>0</v>
      </c>
      <c r="F332" s="272">
        <f t="shared" si="42"/>
        <v>0</v>
      </c>
      <c r="G332" s="235" t="e">
        <f t="shared" si="41"/>
        <v>#DIV/0!</v>
      </c>
      <c r="H332" s="5">
        <v>0</v>
      </c>
    </row>
    <row r="333" spans="1:8" s="207" customFormat="1">
      <c r="A333" s="351">
        <v>3211</v>
      </c>
      <c r="B333" s="352"/>
      <c r="C333" s="353"/>
      <c r="D333" s="209" t="s">
        <v>14</v>
      </c>
      <c r="E333" s="84">
        <v>0</v>
      </c>
      <c r="F333" s="272">
        <f t="shared" si="42"/>
        <v>0</v>
      </c>
      <c r="G333" s="235" t="e">
        <f t="shared" si="41"/>
        <v>#DIV/0!</v>
      </c>
      <c r="H333" s="84">
        <v>0</v>
      </c>
    </row>
    <row r="334" spans="1:8" s="207" customFormat="1">
      <c r="A334" s="333">
        <v>322</v>
      </c>
      <c r="B334" s="334"/>
      <c r="C334" s="335"/>
      <c r="D334" s="262" t="s">
        <v>17</v>
      </c>
      <c r="E334" s="5">
        <v>0</v>
      </c>
      <c r="F334" s="272">
        <f t="shared" si="42"/>
        <v>0</v>
      </c>
      <c r="G334" s="235" t="e">
        <f t="shared" si="41"/>
        <v>#DIV/0!</v>
      </c>
      <c r="H334" s="5">
        <v>0</v>
      </c>
    </row>
    <row r="335" spans="1:8">
      <c r="A335" s="351">
        <v>3221</v>
      </c>
      <c r="B335" s="352"/>
      <c r="C335" s="353"/>
      <c r="D335" s="209" t="s">
        <v>18</v>
      </c>
      <c r="E335" s="84">
        <v>0</v>
      </c>
      <c r="F335" s="272">
        <f t="shared" si="42"/>
        <v>0</v>
      </c>
      <c r="G335" s="235" t="e">
        <f t="shared" si="41"/>
        <v>#DIV/0!</v>
      </c>
      <c r="H335" s="84">
        <v>0</v>
      </c>
    </row>
    <row r="336" spans="1:8">
      <c r="A336" s="351">
        <v>3225</v>
      </c>
      <c r="B336" s="352"/>
      <c r="C336" s="353"/>
      <c r="D336" s="209" t="s">
        <v>20</v>
      </c>
      <c r="E336" s="84">
        <v>0</v>
      </c>
      <c r="F336" s="272">
        <f t="shared" si="42"/>
        <v>0</v>
      </c>
      <c r="G336" s="235" t="e">
        <f t="shared" si="41"/>
        <v>#DIV/0!</v>
      </c>
      <c r="H336" s="84">
        <v>0</v>
      </c>
    </row>
    <row r="337" spans="1:8" s="207" customFormat="1">
      <c r="A337" s="333">
        <v>329</v>
      </c>
      <c r="B337" s="334"/>
      <c r="C337" s="335"/>
      <c r="D337" s="262" t="s">
        <v>31</v>
      </c>
      <c r="E337" s="5">
        <v>0</v>
      </c>
      <c r="F337" s="272">
        <f t="shared" si="42"/>
        <v>0</v>
      </c>
      <c r="G337" s="235" t="e">
        <f t="shared" si="41"/>
        <v>#DIV/0!</v>
      </c>
      <c r="H337" s="5">
        <v>0</v>
      </c>
    </row>
    <row r="338" spans="1:8">
      <c r="A338" s="351">
        <v>3299</v>
      </c>
      <c r="B338" s="352"/>
      <c r="C338" s="353"/>
      <c r="D338" s="209" t="s">
        <v>31</v>
      </c>
      <c r="E338" s="84">
        <v>0</v>
      </c>
      <c r="F338" s="272">
        <f t="shared" si="42"/>
        <v>0</v>
      </c>
      <c r="G338" s="235" t="e">
        <f t="shared" si="41"/>
        <v>#DIV/0!</v>
      </c>
      <c r="H338" s="84">
        <v>0</v>
      </c>
    </row>
    <row r="339" spans="1:8" ht="25.5">
      <c r="A339" s="339" t="s">
        <v>296</v>
      </c>
      <c r="B339" s="340"/>
      <c r="C339" s="341"/>
      <c r="D339" s="250" t="s">
        <v>133</v>
      </c>
      <c r="E339" s="194">
        <v>0</v>
      </c>
      <c r="F339" s="272">
        <f t="shared" si="42"/>
        <v>1029.8800000000001</v>
      </c>
      <c r="G339" s="235" t="e">
        <f t="shared" si="41"/>
        <v>#DIV/0!</v>
      </c>
      <c r="H339" s="194">
        <f>H340</f>
        <v>1029.8800000000001</v>
      </c>
    </row>
    <row r="340" spans="1:8" s="207" customFormat="1">
      <c r="A340" s="345" t="s">
        <v>297</v>
      </c>
      <c r="B340" s="346"/>
      <c r="C340" s="347"/>
      <c r="D340" s="251" t="s">
        <v>104</v>
      </c>
      <c r="E340" s="208">
        <v>0</v>
      </c>
      <c r="F340" s="272">
        <f t="shared" si="42"/>
        <v>1029.8800000000001</v>
      </c>
      <c r="G340" s="235" t="e">
        <f t="shared" si="41"/>
        <v>#DIV/0!</v>
      </c>
      <c r="H340" s="208">
        <f>H342</f>
        <v>1029.8800000000001</v>
      </c>
    </row>
    <row r="341" spans="1:8" s="207" customFormat="1">
      <c r="A341" s="333">
        <v>3</v>
      </c>
      <c r="B341" s="334"/>
      <c r="C341" s="335"/>
      <c r="D341" s="292" t="s">
        <v>11</v>
      </c>
      <c r="E341" s="5">
        <v>0</v>
      </c>
      <c r="F341" s="272">
        <f t="shared" si="42"/>
        <v>1029.8800000000001</v>
      </c>
      <c r="G341" s="235" t="e">
        <f t="shared" ref="G341" si="43">F341/E341*100</f>
        <v>#DIV/0!</v>
      </c>
      <c r="H341" s="5">
        <f t="shared" ref="H341:H343" si="44">H342</f>
        <v>1029.8800000000001</v>
      </c>
    </row>
    <row r="342" spans="1:8" s="207" customFormat="1">
      <c r="A342" s="333">
        <v>38</v>
      </c>
      <c r="B342" s="334"/>
      <c r="C342" s="335"/>
      <c r="D342" s="262" t="s">
        <v>105</v>
      </c>
      <c r="E342" s="5">
        <v>0</v>
      </c>
      <c r="F342" s="272">
        <f t="shared" si="42"/>
        <v>1029.8800000000001</v>
      </c>
      <c r="G342" s="235" t="e">
        <f t="shared" si="41"/>
        <v>#DIV/0!</v>
      </c>
      <c r="H342" s="5">
        <f t="shared" si="44"/>
        <v>1029.8800000000001</v>
      </c>
    </row>
    <row r="343" spans="1:8">
      <c r="A343" s="258">
        <v>381</v>
      </c>
      <c r="B343" s="248"/>
      <c r="C343" s="249"/>
      <c r="D343" s="262" t="s">
        <v>135</v>
      </c>
      <c r="E343" s="5">
        <v>0</v>
      </c>
      <c r="F343" s="272">
        <f t="shared" si="42"/>
        <v>1029.8800000000001</v>
      </c>
      <c r="G343" s="235" t="e">
        <f t="shared" si="41"/>
        <v>#DIV/0!</v>
      </c>
      <c r="H343" s="5">
        <f t="shared" si="44"/>
        <v>1029.8800000000001</v>
      </c>
    </row>
    <row r="344" spans="1:8">
      <c r="A344" s="247">
        <v>3812</v>
      </c>
      <c r="B344" s="248"/>
      <c r="C344" s="249"/>
      <c r="D344" s="209" t="s">
        <v>107</v>
      </c>
      <c r="E344" s="5">
        <v>0</v>
      </c>
      <c r="F344" s="272">
        <f t="shared" si="42"/>
        <v>1029.8800000000001</v>
      </c>
      <c r="G344" s="235" t="e">
        <f t="shared" si="41"/>
        <v>#DIV/0!</v>
      </c>
      <c r="H344" s="5">
        <v>1029.8800000000001</v>
      </c>
    </row>
    <row r="345" spans="1:8" s="207" customFormat="1" ht="22.5" customHeight="1">
      <c r="A345" s="339" t="s">
        <v>39</v>
      </c>
      <c r="B345" s="340"/>
      <c r="C345" s="341"/>
      <c r="D345" s="250" t="s">
        <v>110</v>
      </c>
      <c r="E345" s="194">
        <f>E346+E356</f>
        <v>2212100</v>
      </c>
      <c r="F345" s="272">
        <f t="shared" si="42"/>
        <v>0</v>
      </c>
      <c r="G345" s="235">
        <f t="shared" si="41"/>
        <v>0</v>
      </c>
      <c r="H345" s="194">
        <f>H346+H356</f>
        <v>2212100</v>
      </c>
    </row>
    <row r="346" spans="1:8" s="207" customFormat="1" ht="12.75" hidden="1" customHeight="1">
      <c r="A346" s="345" t="s">
        <v>89</v>
      </c>
      <c r="B346" s="346"/>
      <c r="C346" s="347"/>
      <c r="D346" s="251" t="s">
        <v>90</v>
      </c>
      <c r="E346" s="208">
        <v>0</v>
      </c>
      <c r="F346" s="272">
        <f t="shared" si="42"/>
        <v>0</v>
      </c>
      <c r="G346" s="235" t="e">
        <f t="shared" si="41"/>
        <v>#DIV/0!</v>
      </c>
      <c r="H346" s="208">
        <v>0</v>
      </c>
    </row>
    <row r="347" spans="1:8" s="207" customFormat="1" ht="12.75" hidden="1" customHeight="1">
      <c r="A347" s="354">
        <v>3</v>
      </c>
      <c r="B347" s="355"/>
      <c r="C347" s="356"/>
      <c r="D347" s="262" t="s">
        <v>11</v>
      </c>
      <c r="E347" s="5">
        <v>0</v>
      </c>
      <c r="F347" s="272">
        <f t="shared" si="42"/>
        <v>0</v>
      </c>
      <c r="G347" s="235" t="e">
        <f t="shared" si="41"/>
        <v>#DIV/0!</v>
      </c>
      <c r="H347" s="5">
        <v>0</v>
      </c>
    </row>
    <row r="348" spans="1:8" s="207" customFormat="1" ht="12.75" hidden="1" customHeight="1">
      <c r="A348" s="333">
        <v>31</v>
      </c>
      <c r="B348" s="334"/>
      <c r="C348" s="335"/>
      <c r="D348" s="262" t="s">
        <v>57</v>
      </c>
      <c r="E348" s="5">
        <v>0</v>
      </c>
      <c r="F348" s="272">
        <f t="shared" si="42"/>
        <v>0</v>
      </c>
      <c r="G348" s="235" t="e">
        <f t="shared" si="41"/>
        <v>#DIV/0!</v>
      </c>
      <c r="H348" s="5">
        <v>0</v>
      </c>
    </row>
    <row r="349" spans="1:8" s="207" customFormat="1" ht="12.75" hidden="1" customHeight="1">
      <c r="A349" s="333">
        <v>311</v>
      </c>
      <c r="B349" s="334"/>
      <c r="C349" s="335"/>
      <c r="D349" s="262" t="s">
        <v>58</v>
      </c>
      <c r="E349" s="5">
        <v>0</v>
      </c>
      <c r="F349" s="272">
        <f t="shared" si="42"/>
        <v>0</v>
      </c>
      <c r="G349" s="235" t="e">
        <f t="shared" si="41"/>
        <v>#DIV/0!</v>
      </c>
      <c r="H349" s="5">
        <v>0</v>
      </c>
    </row>
    <row r="350" spans="1:8" ht="12.75" hidden="1" customHeight="1">
      <c r="A350" s="351">
        <v>3111</v>
      </c>
      <c r="B350" s="352"/>
      <c r="C350" s="353"/>
      <c r="D350" s="222" t="s">
        <v>59</v>
      </c>
      <c r="E350" s="84">
        <v>0</v>
      </c>
      <c r="F350" s="272">
        <f t="shared" si="42"/>
        <v>0</v>
      </c>
      <c r="G350" s="235" t="e">
        <f t="shared" si="41"/>
        <v>#DIV/0!</v>
      </c>
      <c r="H350" s="84">
        <v>0</v>
      </c>
    </row>
    <row r="351" spans="1:8" s="207" customFormat="1" ht="12.75" hidden="1" customHeight="1">
      <c r="A351" s="333">
        <v>312</v>
      </c>
      <c r="B351" s="334"/>
      <c r="C351" s="335"/>
      <c r="D351" s="262" t="s">
        <v>60</v>
      </c>
      <c r="E351" s="5">
        <v>0</v>
      </c>
      <c r="F351" s="272">
        <f t="shared" si="42"/>
        <v>0</v>
      </c>
      <c r="G351" s="235" t="e">
        <f t="shared" si="41"/>
        <v>#DIV/0!</v>
      </c>
      <c r="H351" s="5">
        <v>0</v>
      </c>
    </row>
    <row r="352" spans="1:8" ht="12.75" hidden="1" customHeight="1">
      <c r="A352" s="351">
        <v>3121</v>
      </c>
      <c r="B352" s="352"/>
      <c r="C352" s="353"/>
      <c r="D352" s="209" t="s">
        <v>60</v>
      </c>
      <c r="E352" s="84">
        <v>0</v>
      </c>
      <c r="F352" s="272">
        <f t="shared" si="42"/>
        <v>0</v>
      </c>
      <c r="G352" s="235" t="e">
        <f t="shared" si="41"/>
        <v>#DIV/0!</v>
      </c>
      <c r="H352" s="84">
        <v>0</v>
      </c>
    </row>
    <row r="353" spans="1:8" s="207" customFormat="1" ht="12.75" hidden="1" customHeight="1">
      <c r="A353" s="333">
        <v>313</v>
      </c>
      <c r="B353" s="334"/>
      <c r="C353" s="335"/>
      <c r="D353" s="262" t="s">
        <v>61</v>
      </c>
      <c r="E353" s="5">
        <v>0</v>
      </c>
      <c r="F353" s="272">
        <f t="shared" si="42"/>
        <v>0</v>
      </c>
      <c r="G353" s="235" t="e">
        <f t="shared" si="41"/>
        <v>#DIV/0!</v>
      </c>
      <c r="H353" s="5">
        <v>0</v>
      </c>
    </row>
    <row r="354" spans="1:8" ht="12.75" hidden="1" customHeight="1">
      <c r="A354" s="351">
        <v>3132</v>
      </c>
      <c r="B354" s="352"/>
      <c r="C354" s="353"/>
      <c r="D354" s="209" t="s">
        <v>62</v>
      </c>
      <c r="E354" s="84">
        <v>0</v>
      </c>
      <c r="F354" s="272">
        <f t="shared" si="42"/>
        <v>0</v>
      </c>
      <c r="G354" s="235" t="e">
        <f t="shared" si="41"/>
        <v>#DIV/0!</v>
      </c>
      <c r="H354" s="84">
        <v>0</v>
      </c>
    </row>
    <row r="355" spans="1:8" ht="12.75" hidden="1" customHeight="1">
      <c r="A355" s="351">
        <v>3133</v>
      </c>
      <c r="B355" s="352"/>
      <c r="C355" s="353"/>
      <c r="D355" s="209" t="s">
        <v>111</v>
      </c>
      <c r="E355" s="84">
        <v>0</v>
      </c>
      <c r="F355" s="272">
        <f t="shared" si="42"/>
        <v>0</v>
      </c>
      <c r="G355" s="235" t="e">
        <f t="shared" si="41"/>
        <v>#DIV/0!</v>
      </c>
      <c r="H355" s="84">
        <v>0</v>
      </c>
    </row>
    <row r="356" spans="1:8" s="207" customFormat="1" ht="12.75" customHeight="1">
      <c r="A356" s="345" t="s">
        <v>306</v>
      </c>
      <c r="B356" s="346"/>
      <c r="C356" s="347"/>
      <c r="D356" s="251" t="s">
        <v>104</v>
      </c>
      <c r="E356" s="208">
        <f t="shared" ref="E356:H356" si="45">E357</f>
        <v>2212100</v>
      </c>
      <c r="F356" s="272">
        <f t="shared" si="42"/>
        <v>0</v>
      </c>
      <c r="G356" s="235">
        <f t="shared" si="41"/>
        <v>0</v>
      </c>
      <c r="H356" s="208">
        <f t="shared" si="45"/>
        <v>2212100</v>
      </c>
    </row>
    <row r="357" spans="1:8" s="207" customFormat="1">
      <c r="A357" s="354">
        <v>3</v>
      </c>
      <c r="B357" s="355"/>
      <c r="C357" s="356"/>
      <c r="D357" s="262" t="s">
        <v>11</v>
      </c>
      <c r="E357" s="5">
        <f>E358+E365+E378</f>
        <v>2212100</v>
      </c>
      <c r="F357" s="272">
        <f t="shared" si="42"/>
        <v>0</v>
      </c>
      <c r="G357" s="235">
        <f t="shared" si="41"/>
        <v>0</v>
      </c>
      <c r="H357" s="5">
        <f>H358+H365+H378</f>
        <v>2212100</v>
      </c>
    </row>
    <row r="358" spans="1:8" s="207" customFormat="1">
      <c r="A358" s="333">
        <v>31</v>
      </c>
      <c r="B358" s="334"/>
      <c r="C358" s="335"/>
      <c r="D358" s="262" t="s">
        <v>57</v>
      </c>
      <c r="E358" s="5">
        <f t="shared" ref="E358" si="46">E359+E361+E363</f>
        <v>2130000</v>
      </c>
      <c r="F358" s="272">
        <f t="shared" si="42"/>
        <v>0</v>
      </c>
      <c r="G358" s="235">
        <f t="shared" si="41"/>
        <v>0</v>
      </c>
      <c r="H358" s="5">
        <f t="shared" ref="H358" si="47">H359+H361+H363</f>
        <v>2130000</v>
      </c>
    </row>
    <row r="359" spans="1:8" s="207" customFormat="1">
      <c r="A359" s="333">
        <v>311</v>
      </c>
      <c r="B359" s="334"/>
      <c r="C359" s="335"/>
      <c r="D359" s="262" t="s">
        <v>58</v>
      </c>
      <c r="E359" s="5">
        <f t="shared" ref="E359:H359" si="48">E360</f>
        <v>1850000</v>
      </c>
      <c r="F359" s="272">
        <f t="shared" si="42"/>
        <v>0</v>
      </c>
      <c r="G359" s="235">
        <f t="shared" si="41"/>
        <v>0</v>
      </c>
      <c r="H359" s="5">
        <f t="shared" si="48"/>
        <v>1850000</v>
      </c>
    </row>
    <row r="360" spans="1:8">
      <c r="A360" s="351">
        <v>3111</v>
      </c>
      <c r="B360" s="352"/>
      <c r="C360" s="353"/>
      <c r="D360" s="209" t="s">
        <v>59</v>
      </c>
      <c r="E360" s="84">
        <v>1850000</v>
      </c>
      <c r="F360" s="272">
        <f t="shared" si="42"/>
        <v>0</v>
      </c>
      <c r="G360" s="235">
        <f t="shared" si="41"/>
        <v>0</v>
      </c>
      <c r="H360" s="84">
        <v>1850000</v>
      </c>
    </row>
    <row r="361" spans="1:8" s="207" customFormat="1">
      <c r="A361" s="333">
        <v>312</v>
      </c>
      <c r="B361" s="334"/>
      <c r="C361" s="335"/>
      <c r="D361" s="262" t="s">
        <v>60</v>
      </c>
      <c r="E361" s="5">
        <f t="shared" ref="E361:H361" si="49">E362</f>
        <v>80000</v>
      </c>
      <c r="F361" s="272">
        <f t="shared" si="42"/>
        <v>0</v>
      </c>
      <c r="G361" s="235">
        <f t="shared" si="41"/>
        <v>0</v>
      </c>
      <c r="H361" s="5">
        <f t="shared" si="49"/>
        <v>80000</v>
      </c>
    </row>
    <row r="362" spans="1:8">
      <c r="A362" s="351">
        <v>3121</v>
      </c>
      <c r="B362" s="352"/>
      <c r="C362" s="353"/>
      <c r="D362" s="209" t="s">
        <v>60</v>
      </c>
      <c r="E362" s="84">
        <v>80000</v>
      </c>
      <c r="F362" s="272">
        <f t="shared" si="42"/>
        <v>0</v>
      </c>
      <c r="G362" s="235">
        <f t="shared" si="41"/>
        <v>0</v>
      </c>
      <c r="H362" s="84">
        <v>80000</v>
      </c>
    </row>
    <row r="363" spans="1:8" s="207" customFormat="1">
      <c r="A363" s="333">
        <v>313</v>
      </c>
      <c r="B363" s="334"/>
      <c r="C363" s="335"/>
      <c r="D363" s="262" t="s">
        <v>61</v>
      </c>
      <c r="E363" s="5">
        <f t="shared" ref="E363:H363" si="50">E364</f>
        <v>200000</v>
      </c>
      <c r="F363" s="272">
        <f t="shared" si="42"/>
        <v>0</v>
      </c>
      <c r="G363" s="235">
        <f t="shared" si="41"/>
        <v>0</v>
      </c>
      <c r="H363" s="5">
        <f t="shared" si="50"/>
        <v>200000</v>
      </c>
    </row>
    <row r="364" spans="1:8">
      <c r="A364" s="351">
        <v>3132</v>
      </c>
      <c r="B364" s="352"/>
      <c r="C364" s="353"/>
      <c r="D364" s="209" t="s">
        <v>62</v>
      </c>
      <c r="E364" s="84">
        <v>200000</v>
      </c>
      <c r="F364" s="272">
        <f t="shared" si="42"/>
        <v>0</v>
      </c>
      <c r="G364" s="235">
        <f t="shared" si="41"/>
        <v>0</v>
      </c>
      <c r="H364" s="84">
        <v>200000</v>
      </c>
    </row>
    <row r="365" spans="1:8" s="207" customFormat="1">
      <c r="A365" s="333">
        <v>32</v>
      </c>
      <c r="B365" s="334"/>
      <c r="C365" s="335"/>
      <c r="D365" s="262" t="s">
        <v>12</v>
      </c>
      <c r="E365" s="5">
        <f>E366+E371</f>
        <v>75100</v>
      </c>
      <c r="F365" s="272">
        <f t="shared" si="42"/>
        <v>0</v>
      </c>
      <c r="G365" s="235">
        <f t="shared" si="41"/>
        <v>0</v>
      </c>
      <c r="H365" s="5">
        <f>H366+H371</f>
        <v>75100</v>
      </c>
    </row>
    <row r="366" spans="1:8" s="207" customFormat="1">
      <c r="A366" s="333">
        <v>321</v>
      </c>
      <c r="B366" s="334"/>
      <c r="C366" s="335"/>
      <c r="D366" s="262" t="s">
        <v>13</v>
      </c>
      <c r="E366" s="5">
        <f>E368+E367</f>
        <v>75100</v>
      </c>
      <c r="F366" s="272">
        <f t="shared" si="42"/>
        <v>0</v>
      </c>
      <c r="G366" s="235">
        <f t="shared" si="41"/>
        <v>0</v>
      </c>
      <c r="H366" s="5">
        <f>H368+H367</f>
        <v>75100</v>
      </c>
    </row>
    <row r="367" spans="1:8" s="207" customFormat="1">
      <c r="A367" s="351">
        <v>3211</v>
      </c>
      <c r="B367" s="352"/>
      <c r="C367" s="353"/>
      <c r="D367" s="209" t="s">
        <v>14</v>
      </c>
      <c r="E367" s="84">
        <v>100</v>
      </c>
      <c r="F367" s="272">
        <f t="shared" si="42"/>
        <v>0</v>
      </c>
      <c r="G367" s="235">
        <f t="shared" si="41"/>
        <v>0</v>
      </c>
      <c r="H367" s="84">
        <v>100</v>
      </c>
    </row>
    <row r="368" spans="1:8">
      <c r="A368" s="351">
        <v>3212</v>
      </c>
      <c r="B368" s="352"/>
      <c r="C368" s="353"/>
      <c r="D368" s="209" t="s">
        <v>64</v>
      </c>
      <c r="E368" s="84">
        <v>75000</v>
      </c>
      <c r="F368" s="272">
        <f t="shared" si="42"/>
        <v>0</v>
      </c>
      <c r="G368" s="235">
        <f t="shared" si="41"/>
        <v>0</v>
      </c>
      <c r="H368" s="84">
        <v>75000</v>
      </c>
    </row>
    <row r="369" spans="1:8">
      <c r="A369" s="258">
        <v>322</v>
      </c>
      <c r="B369" s="248"/>
      <c r="C369" s="249"/>
      <c r="D369" s="226" t="s">
        <v>17</v>
      </c>
      <c r="E369" s="84">
        <v>0</v>
      </c>
      <c r="F369" s="272">
        <f t="shared" si="42"/>
        <v>0</v>
      </c>
      <c r="G369" s="235" t="e">
        <f t="shared" si="41"/>
        <v>#DIV/0!</v>
      </c>
      <c r="H369" s="84">
        <v>0</v>
      </c>
    </row>
    <row r="370" spans="1:8">
      <c r="A370" s="247">
        <v>3221</v>
      </c>
      <c r="B370" s="248"/>
      <c r="C370" s="249"/>
      <c r="D370" s="227" t="s">
        <v>18</v>
      </c>
      <c r="E370" s="228">
        <v>0</v>
      </c>
      <c r="F370" s="272">
        <f t="shared" si="42"/>
        <v>0</v>
      </c>
      <c r="G370" s="235" t="e">
        <f t="shared" si="41"/>
        <v>#DIV/0!</v>
      </c>
      <c r="H370" s="228">
        <v>0</v>
      </c>
    </row>
    <row r="371" spans="1:8" s="207" customFormat="1">
      <c r="A371" s="333">
        <v>329</v>
      </c>
      <c r="B371" s="334"/>
      <c r="C371" s="335"/>
      <c r="D371" s="262" t="s">
        <v>31</v>
      </c>
      <c r="E371" s="5">
        <v>0</v>
      </c>
      <c r="F371" s="272">
        <f t="shared" si="42"/>
        <v>0</v>
      </c>
      <c r="G371" s="235" t="e">
        <f t="shared" si="41"/>
        <v>#DIV/0!</v>
      </c>
      <c r="H371" s="5">
        <v>0</v>
      </c>
    </row>
    <row r="372" spans="1:8">
      <c r="A372" s="351">
        <v>3295</v>
      </c>
      <c r="B372" s="352"/>
      <c r="C372" s="353"/>
      <c r="D372" s="209" t="s">
        <v>35</v>
      </c>
      <c r="E372" s="84">
        <v>0</v>
      </c>
      <c r="F372" s="272">
        <f t="shared" si="42"/>
        <v>0</v>
      </c>
      <c r="G372" s="235" t="e">
        <f t="shared" si="41"/>
        <v>#DIV/0!</v>
      </c>
      <c r="H372" s="84">
        <v>0</v>
      </c>
    </row>
    <row r="373" spans="1:8">
      <c r="A373" s="351">
        <v>3296</v>
      </c>
      <c r="B373" s="352"/>
      <c r="C373" s="353"/>
      <c r="D373" s="209" t="s">
        <v>98</v>
      </c>
      <c r="E373" s="84">
        <v>0</v>
      </c>
      <c r="F373" s="272">
        <f t="shared" si="42"/>
        <v>0</v>
      </c>
      <c r="G373" s="235" t="e">
        <f t="shared" si="41"/>
        <v>#DIV/0!</v>
      </c>
      <c r="H373" s="84">
        <v>0</v>
      </c>
    </row>
    <row r="374" spans="1:8">
      <c r="A374" s="247">
        <v>3299</v>
      </c>
      <c r="B374" s="248"/>
      <c r="C374" s="249"/>
      <c r="D374" s="229" t="s">
        <v>31</v>
      </c>
      <c r="E374" s="84">
        <v>0</v>
      </c>
      <c r="F374" s="272">
        <f t="shared" si="42"/>
        <v>0</v>
      </c>
      <c r="G374" s="235" t="e">
        <f t="shared" si="41"/>
        <v>#DIV/0!</v>
      </c>
      <c r="H374" s="84">
        <v>0</v>
      </c>
    </row>
    <row r="375" spans="1:8">
      <c r="A375" s="247">
        <v>34</v>
      </c>
      <c r="B375" s="248"/>
      <c r="C375" s="249"/>
      <c r="D375" s="226" t="s">
        <v>112</v>
      </c>
      <c r="E375" s="84">
        <v>0</v>
      </c>
      <c r="F375" s="272">
        <f t="shared" si="42"/>
        <v>0</v>
      </c>
      <c r="G375" s="235" t="e">
        <f t="shared" si="41"/>
        <v>#DIV/0!</v>
      </c>
      <c r="H375" s="84">
        <v>0</v>
      </c>
    </row>
    <row r="376" spans="1:8">
      <c r="A376" s="247">
        <v>343</v>
      </c>
      <c r="B376" s="248"/>
      <c r="C376" s="249"/>
      <c r="D376" s="226" t="s">
        <v>37</v>
      </c>
      <c r="E376" s="84">
        <v>0</v>
      </c>
      <c r="F376" s="272">
        <f t="shared" si="42"/>
        <v>0</v>
      </c>
      <c r="G376" s="235" t="e">
        <f t="shared" si="41"/>
        <v>#DIV/0!</v>
      </c>
      <c r="H376" s="84">
        <v>0</v>
      </c>
    </row>
    <row r="377" spans="1:8">
      <c r="A377" s="247">
        <v>3433</v>
      </c>
      <c r="B377" s="248"/>
      <c r="C377" s="249"/>
      <c r="D377" s="227" t="s">
        <v>92</v>
      </c>
      <c r="E377" s="84">
        <v>0</v>
      </c>
      <c r="F377" s="272">
        <f t="shared" si="42"/>
        <v>0</v>
      </c>
      <c r="G377" s="235" t="e">
        <f t="shared" si="41"/>
        <v>#DIV/0!</v>
      </c>
      <c r="H377" s="84">
        <v>0</v>
      </c>
    </row>
    <row r="378" spans="1:8" s="207" customFormat="1" ht="25.5">
      <c r="A378" s="333">
        <v>37</v>
      </c>
      <c r="B378" s="334"/>
      <c r="C378" s="335"/>
      <c r="D378" s="230" t="s">
        <v>68</v>
      </c>
      <c r="E378" s="5">
        <f t="shared" ref="E378:H379" si="51">E379</f>
        <v>7000</v>
      </c>
      <c r="F378" s="272">
        <f t="shared" si="42"/>
        <v>0</v>
      </c>
      <c r="G378" s="235">
        <f t="shared" si="41"/>
        <v>0</v>
      </c>
      <c r="H378" s="5">
        <f t="shared" si="51"/>
        <v>7000</v>
      </c>
    </row>
    <row r="379" spans="1:8" s="207" customFormat="1">
      <c r="A379" s="333">
        <v>372</v>
      </c>
      <c r="B379" s="334"/>
      <c r="C379" s="335"/>
      <c r="D379" s="230" t="s">
        <v>69</v>
      </c>
      <c r="E379" s="5">
        <f t="shared" si="51"/>
        <v>7000</v>
      </c>
      <c r="F379" s="272">
        <f t="shared" si="42"/>
        <v>0</v>
      </c>
      <c r="G379" s="235">
        <f t="shared" si="41"/>
        <v>0</v>
      </c>
      <c r="H379" s="5">
        <f t="shared" si="51"/>
        <v>7000</v>
      </c>
    </row>
    <row r="380" spans="1:8" ht="25.5">
      <c r="A380" s="351">
        <v>3722</v>
      </c>
      <c r="B380" s="352"/>
      <c r="C380" s="353"/>
      <c r="D380" s="231" t="s">
        <v>113</v>
      </c>
      <c r="E380" s="84">
        <v>7000</v>
      </c>
      <c r="F380" s="272">
        <f t="shared" si="42"/>
        <v>0</v>
      </c>
      <c r="G380" s="235">
        <f t="shared" si="41"/>
        <v>0</v>
      </c>
      <c r="H380" s="84">
        <v>7000</v>
      </c>
    </row>
    <row r="381" spans="1:8">
      <c r="A381" s="345" t="s">
        <v>103</v>
      </c>
      <c r="B381" s="346"/>
      <c r="C381" s="347"/>
      <c r="D381" s="251" t="s">
        <v>114</v>
      </c>
      <c r="E381" s="208">
        <f t="shared" ref="E381:H384" si="52">E382</f>
        <v>0</v>
      </c>
      <c r="F381" s="272">
        <f t="shared" si="42"/>
        <v>0</v>
      </c>
      <c r="G381" s="235" t="e">
        <f t="shared" si="41"/>
        <v>#DIV/0!</v>
      </c>
      <c r="H381" s="208">
        <f t="shared" si="52"/>
        <v>0</v>
      </c>
    </row>
    <row r="382" spans="1:8">
      <c r="A382" s="354">
        <v>3</v>
      </c>
      <c r="B382" s="355"/>
      <c r="C382" s="356"/>
      <c r="D382" s="262" t="s">
        <v>11</v>
      </c>
      <c r="E382" s="5">
        <f t="shared" si="52"/>
        <v>0</v>
      </c>
      <c r="F382" s="272">
        <f t="shared" si="42"/>
        <v>0</v>
      </c>
      <c r="G382" s="235" t="e">
        <f t="shared" si="41"/>
        <v>#DIV/0!</v>
      </c>
      <c r="H382" s="5">
        <f t="shared" si="52"/>
        <v>0</v>
      </c>
    </row>
    <row r="383" spans="1:8">
      <c r="A383" s="333">
        <v>32</v>
      </c>
      <c r="B383" s="334"/>
      <c r="C383" s="335"/>
      <c r="D383" s="262" t="s">
        <v>12</v>
      </c>
      <c r="E383" s="5">
        <f t="shared" si="52"/>
        <v>0</v>
      </c>
      <c r="F383" s="272">
        <f t="shared" si="42"/>
        <v>0</v>
      </c>
      <c r="G383" s="235" t="e">
        <f t="shared" si="41"/>
        <v>#DIV/0!</v>
      </c>
      <c r="H383" s="5">
        <f t="shared" si="52"/>
        <v>0</v>
      </c>
    </row>
    <row r="384" spans="1:8">
      <c r="A384" s="333">
        <v>329</v>
      </c>
      <c r="B384" s="334"/>
      <c r="C384" s="335"/>
      <c r="D384" s="262" t="s">
        <v>31</v>
      </c>
      <c r="E384" s="5">
        <f t="shared" si="52"/>
        <v>0</v>
      </c>
      <c r="F384" s="272">
        <f t="shared" si="42"/>
        <v>0</v>
      </c>
      <c r="G384" s="235" t="e">
        <f t="shared" si="41"/>
        <v>#DIV/0!</v>
      </c>
      <c r="H384" s="5">
        <f t="shared" si="52"/>
        <v>0</v>
      </c>
    </row>
    <row r="385" spans="1:8">
      <c r="A385" s="351">
        <v>3299</v>
      </c>
      <c r="B385" s="352"/>
      <c r="C385" s="353"/>
      <c r="D385" s="209" t="s">
        <v>31</v>
      </c>
      <c r="E385" s="84">
        <v>0</v>
      </c>
      <c r="F385" s="272">
        <f t="shared" si="42"/>
        <v>0</v>
      </c>
      <c r="G385" s="235" t="e">
        <f t="shared" si="41"/>
        <v>#DIV/0!</v>
      </c>
      <c r="H385" s="84">
        <v>0</v>
      </c>
    </row>
    <row r="386" spans="1:8" s="207" customFormat="1" ht="28.5" customHeight="1">
      <c r="A386" s="339" t="s">
        <v>49</v>
      </c>
      <c r="B386" s="340"/>
      <c r="C386" s="341"/>
      <c r="D386" s="250" t="s">
        <v>115</v>
      </c>
      <c r="E386" s="194">
        <f>E387</f>
        <v>120650</v>
      </c>
      <c r="F386" s="272">
        <f t="shared" si="42"/>
        <v>-60091.11</v>
      </c>
      <c r="G386" s="235">
        <f t="shared" si="41"/>
        <v>-49.806141732283464</v>
      </c>
      <c r="H386" s="194">
        <f>H412</f>
        <v>60558.89</v>
      </c>
    </row>
    <row r="387" spans="1:8" s="207" customFormat="1" ht="12.75" customHeight="1">
      <c r="A387" s="345" t="s">
        <v>99</v>
      </c>
      <c r="B387" s="346"/>
      <c r="C387" s="347"/>
      <c r="D387" s="251" t="s">
        <v>100</v>
      </c>
      <c r="E387" s="208">
        <f t="shared" ref="E387" si="53">E388</f>
        <v>120650</v>
      </c>
      <c r="F387" s="272">
        <f t="shared" si="42"/>
        <v>-120650</v>
      </c>
      <c r="G387" s="235">
        <f t="shared" si="41"/>
        <v>-100</v>
      </c>
      <c r="H387" s="208">
        <v>0</v>
      </c>
    </row>
    <row r="388" spans="1:8" s="207" customFormat="1">
      <c r="A388" s="354">
        <v>3</v>
      </c>
      <c r="B388" s="355"/>
      <c r="C388" s="356"/>
      <c r="D388" s="262" t="s">
        <v>11</v>
      </c>
      <c r="E388" s="5">
        <f>E389+E409</f>
        <v>120650</v>
      </c>
      <c r="F388" s="272">
        <f t="shared" si="42"/>
        <v>-120650</v>
      </c>
      <c r="G388" s="235">
        <f t="shared" si="41"/>
        <v>-100</v>
      </c>
      <c r="H388" s="210">
        <v>0</v>
      </c>
    </row>
    <row r="389" spans="1:8" s="207" customFormat="1">
      <c r="A389" s="333">
        <v>32</v>
      </c>
      <c r="B389" s="334"/>
      <c r="C389" s="335"/>
      <c r="D389" s="262" t="s">
        <v>12</v>
      </c>
      <c r="E389" s="5">
        <f>E390+E393+E400+E406</f>
        <v>120650</v>
      </c>
      <c r="F389" s="272">
        <f t="shared" si="42"/>
        <v>-120650</v>
      </c>
      <c r="G389" s="235">
        <f t="shared" si="41"/>
        <v>-100</v>
      </c>
      <c r="H389" s="210">
        <v>0</v>
      </c>
    </row>
    <row r="390" spans="1:8" s="207" customFormat="1">
      <c r="A390" s="333">
        <v>321</v>
      </c>
      <c r="B390" s="334"/>
      <c r="C390" s="335"/>
      <c r="D390" s="262" t="s">
        <v>13</v>
      </c>
      <c r="E390" s="5">
        <v>0</v>
      </c>
      <c r="F390" s="272">
        <f t="shared" si="42"/>
        <v>0</v>
      </c>
      <c r="G390" s="235" t="e">
        <f t="shared" si="41"/>
        <v>#DIV/0!</v>
      </c>
      <c r="H390" s="210">
        <v>0</v>
      </c>
    </row>
    <row r="391" spans="1:8" s="207" customFormat="1">
      <c r="A391" s="351">
        <v>3211</v>
      </c>
      <c r="B391" s="352"/>
      <c r="C391" s="353"/>
      <c r="D391" s="209" t="s">
        <v>14</v>
      </c>
      <c r="E391" s="84">
        <v>0</v>
      </c>
      <c r="F391" s="272">
        <f t="shared" si="42"/>
        <v>0</v>
      </c>
      <c r="G391" s="235" t="e">
        <f t="shared" si="41"/>
        <v>#DIV/0!</v>
      </c>
      <c r="H391" s="210">
        <v>0</v>
      </c>
    </row>
    <row r="392" spans="1:8" s="207" customFormat="1">
      <c r="A392" s="351">
        <v>3213</v>
      </c>
      <c r="B392" s="352"/>
      <c r="C392" s="353"/>
      <c r="D392" s="209" t="s">
        <v>47</v>
      </c>
      <c r="E392" s="84">
        <v>0</v>
      </c>
      <c r="F392" s="272">
        <f t="shared" si="42"/>
        <v>0</v>
      </c>
      <c r="G392" s="235" t="e">
        <f t="shared" ref="G392:G455" si="54">F392/E392*100</f>
        <v>#DIV/0!</v>
      </c>
      <c r="H392" s="210">
        <v>0</v>
      </c>
    </row>
    <row r="393" spans="1:8" s="207" customFormat="1">
      <c r="A393" s="333">
        <v>322</v>
      </c>
      <c r="B393" s="334"/>
      <c r="C393" s="335"/>
      <c r="D393" s="262" t="s">
        <v>17</v>
      </c>
      <c r="E393" s="5">
        <f>E394+E395+E396+E397+E398+E399</f>
        <v>120350</v>
      </c>
      <c r="F393" s="272">
        <f t="shared" si="42"/>
        <v>-120350</v>
      </c>
      <c r="G393" s="235">
        <f t="shared" si="54"/>
        <v>-100</v>
      </c>
      <c r="H393" s="210">
        <v>0</v>
      </c>
    </row>
    <row r="394" spans="1:8">
      <c r="A394" s="351">
        <v>3221</v>
      </c>
      <c r="B394" s="352"/>
      <c r="C394" s="353"/>
      <c r="D394" s="209" t="s">
        <v>18</v>
      </c>
      <c r="E394" s="84">
        <v>0</v>
      </c>
      <c r="F394" s="272">
        <f t="shared" si="42"/>
        <v>0</v>
      </c>
      <c r="G394" s="235" t="e">
        <f t="shared" si="54"/>
        <v>#DIV/0!</v>
      </c>
      <c r="H394" s="210">
        <v>0</v>
      </c>
    </row>
    <row r="395" spans="1:8">
      <c r="A395" s="351">
        <v>3222</v>
      </c>
      <c r="B395" s="352"/>
      <c r="C395" s="353"/>
      <c r="D395" s="209" t="s">
        <v>48</v>
      </c>
      <c r="E395" s="84">
        <v>120000</v>
      </c>
      <c r="F395" s="272">
        <f t="shared" ref="F395:F458" si="55">H395-E395</f>
        <v>-120000</v>
      </c>
      <c r="G395" s="235">
        <f t="shared" si="54"/>
        <v>-100</v>
      </c>
      <c r="H395" s="210">
        <v>0</v>
      </c>
    </row>
    <row r="396" spans="1:8">
      <c r="A396" s="351">
        <v>3223</v>
      </c>
      <c r="B396" s="352"/>
      <c r="C396" s="353"/>
      <c r="D396" s="209" t="s">
        <v>19</v>
      </c>
      <c r="E396" s="84">
        <v>0</v>
      </c>
      <c r="F396" s="272">
        <f t="shared" si="55"/>
        <v>0</v>
      </c>
      <c r="G396" s="235" t="e">
        <f t="shared" si="54"/>
        <v>#DIV/0!</v>
      </c>
      <c r="H396" s="210">
        <v>0</v>
      </c>
    </row>
    <row r="397" spans="1:8">
      <c r="A397" s="351">
        <v>3224</v>
      </c>
      <c r="B397" s="352"/>
      <c r="C397" s="353"/>
      <c r="D397" s="209" t="s">
        <v>41</v>
      </c>
      <c r="E397" s="84">
        <v>0</v>
      </c>
      <c r="F397" s="272">
        <f t="shared" si="55"/>
        <v>0</v>
      </c>
      <c r="G397" s="235" t="e">
        <f t="shared" si="54"/>
        <v>#DIV/0!</v>
      </c>
      <c r="H397" s="210">
        <v>0</v>
      </c>
    </row>
    <row r="398" spans="1:8">
      <c r="A398" s="351">
        <v>3225</v>
      </c>
      <c r="B398" s="352"/>
      <c r="C398" s="353"/>
      <c r="D398" s="209" t="s">
        <v>20</v>
      </c>
      <c r="E398" s="84">
        <v>150</v>
      </c>
      <c r="F398" s="272">
        <f t="shared" si="55"/>
        <v>-150</v>
      </c>
      <c r="G398" s="235">
        <f t="shared" si="54"/>
        <v>-100</v>
      </c>
      <c r="H398" s="210">
        <v>0</v>
      </c>
    </row>
    <row r="399" spans="1:8">
      <c r="A399" s="247">
        <v>3227</v>
      </c>
      <c r="B399" s="248"/>
      <c r="C399" s="249"/>
      <c r="D399" s="209" t="s">
        <v>97</v>
      </c>
      <c r="E399" s="84">
        <v>200</v>
      </c>
      <c r="F399" s="272">
        <f t="shared" si="55"/>
        <v>-200</v>
      </c>
      <c r="G399" s="235">
        <f t="shared" si="54"/>
        <v>-100</v>
      </c>
      <c r="H399" s="210">
        <v>0</v>
      </c>
    </row>
    <row r="400" spans="1:8" s="207" customFormat="1">
      <c r="A400" s="333">
        <v>323</v>
      </c>
      <c r="B400" s="334"/>
      <c r="C400" s="335"/>
      <c r="D400" s="262" t="s">
        <v>22</v>
      </c>
      <c r="E400" s="5">
        <f>SUM(E401:E405)</f>
        <v>300</v>
      </c>
      <c r="F400" s="272">
        <f t="shared" si="55"/>
        <v>-300</v>
      </c>
      <c r="G400" s="235">
        <f t="shared" si="54"/>
        <v>-100</v>
      </c>
      <c r="H400" s="210">
        <v>0</v>
      </c>
    </row>
    <row r="401" spans="1:8" s="207" customFormat="1">
      <c r="A401" s="351">
        <v>3231</v>
      </c>
      <c r="B401" s="352"/>
      <c r="C401" s="353"/>
      <c r="D401" s="209" t="s">
        <v>23</v>
      </c>
      <c r="E401" s="84">
        <v>0</v>
      </c>
      <c r="F401" s="272">
        <f t="shared" si="55"/>
        <v>0</v>
      </c>
      <c r="G401" s="235" t="e">
        <f t="shared" si="54"/>
        <v>#DIV/0!</v>
      </c>
      <c r="H401" s="210">
        <v>0</v>
      </c>
    </row>
    <row r="402" spans="1:8" s="207" customFormat="1">
      <c r="A402" s="351">
        <v>3232</v>
      </c>
      <c r="B402" s="352"/>
      <c r="C402" s="353"/>
      <c r="D402" s="209" t="s">
        <v>42</v>
      </c>
      <c r="E402" s="84">
        <v>0</v>
      </c>
      <c r="F402" s="272">
        <f t="shared" si="55"/>
        <v>0</v>
      </c>
      <c r="G402" s="235" t="e">
        <f t="shared" si="54"/>
        <v>#DIV/0!</v>
      </c>
      <c r="H402" s="210">
        <v>0</v>
      </c>
    </row>
    <row r="403" spans="1:8" s="207" customFormat="1">
      <c r="A403" s="351">
        <v>3234</v>
      </c>
      <c r="B403" s="352"/>
      <c r="C403" s="353"/>
      <c r="D403" s="209" t="s">
        <v>25</v>
      </c>
      <c r="E403" s="84">
        <v>300</v>
      </c>
      <c r="F403" s="272">
        <f t="shared" si="55"/>
        <v>-300</v>
      </c>
      <c r="G403" s="235">
        <f t="shared" si="54"/>
        <v>-100</v>
      </c>
      <c r="H403" s="210">
        <v>0</v>
      </c>
    </row>
    <row r="404" spans="1:8">
      <c r="A404" s="351">
        <v>3236</v>
      </c>
      <c r="B404" s="352"/>
      <c r="C404" s="353"/>
      <c r="D404" s="209" t="s">
        <v>27</v>
      </c>
      <c r="E404" s="84">
        <v>0</v>
      </c>
      <c r="F404" s="272">
        <f t="shared" si="55"/>
        <v>0</v>
      </c>
      <c r="G404" s="235" t="e">
        <f t="shared" si="54"/>
        <v>#DIV/0!</v>
      </c>
      <c r="H404" s="210">
        <v>0</v>
      </c>
    </row>
    <row r="405" spans="1:8">
      <c r="A405" s="247">
        <v>3239</v>
      </c>
      <c r="B405" s="248"/>
      <c r="C405" s="249"/>
      <c r="D405" s="227" t="s">
        <v>30</v>
      </c>
      <c r="E405" s="84">
        <v>0</v>
      </c>
      <c r="F405" s="272">
        <f t="shared" si="55"/>
        <v>0</v>
      </c>
      <c r="G405" s="235" t="e">
        <f t="shared" si="54"/>
        <v>#DIV/0!</v>
      </c>
      <c r="H405" s="210">
        <v>0</v>
      </c>
    </row>
    <row r="406" spans="1:8">
      <c r="A406" s="333">
        <v>329</v>
      </c>
      <c r="B406" s="334"/>
      <c r="C406" s="335"/>
      <c r="D406" s="262" t="s">
        <v>31</v>
      </c>
      <c r="E406" s="5">
        <v>0</v>
      </c>
      <c r="F406" s="272">
        <f t="shared" si="55"/>
        <v>0</v>
      </c>
      <c r="G406" s="235" t="e">
        <f t="shared" si="54"/>
        <v>#DIV/0!</v>
      </c>
      <c r="H406" s="210">
        <v>0</v>
      </c>
    </row>
    <row r="407" spans="1:8">
      <c r="A407" s="247">
        <v>3292</v>
      </c>
      <c r="B407" s="259"/>
      <c r="C407" s="260"/>
      <c r="D407" s="229" t="s">
        <v>32</v>
      </c>
      <c r="E407" s="5">
        <v>0</v>
      </c>
      <c r="F407" s="272">
        <f t="shared" si="55"/>
        <v>0</v>
      </c>
      <c r="G407" s="235" t="e">
        <f t="shared" si="54"/>
        <v>#DIV/0!</v>
      </c>
      <c r="H407" s="210">
        <v>0</v>
      </c>
    </row>
    <row r="408" spans="1:8">
      <c r="A408" s="351">
        <v>3299</v>
      </c>
      <c r="B408" s="352"/>
      <c r="C408" s="353"/>
      <c r="D408" s="209" t="s">
        <v>31</v>
      </c>
      <c r="E408" s="84">
        <v>0</v>
      </c>
      <c r="F408" s="272">
        <f t="shared" si="55"/>
        <v>0</v>
      </c>
      <c r="G408" s="235" t="e">
        <f t="shared" si="54"/>
        <v>#DIV/0!</v>
      </c>
      <c r="H408" s="210">
        <v>0</v>
      </c>
    </row>
    <row r="409" spans="1:8">
      <c r="A409" s="333">
        <v>34</v>
      </c>
      <c r="B409" s="334"/>
      <c r="C409" s="335"/>
      <c r="D409" s="262" t="s">
        <v>36</v>
      </c>
      <c r="E409" s="5">
        <v>0</v>
      </c>
      <c r="F409" s="272">
        <f t="shared" si="55"/>
        <v>0</v>
      </c>
      <c r="G409" s="235" t="e">
        <f t="shared" si="54"/>
        <v>#DIV/0!</v>
      </c>
      <c r="H409" s="210">
        <v>0</v>
      </c>
    </row>
    <row r="410" spans="1:8">
      <c r="A410" s="333">
        <v>343</v>
      </c>
      <c r="B410" s="334"/>
      <c r="C410" s="335"/>
      <c r="D410" s="262" t="s">
        <v>37</v>
      </c>
      <c r="E410" s="5">
        <v>0</v>
      </c>
      <c r="F410" s="272">
        <f t="shared" si="55"/>
        <v>0</v>
      </c>
      <c r="G410" s="235" t="e">
        <f t="shared" si="54"/>
        <v>#DIV/0!</v>
      </c>
      <c r="H410" s="210">
        <v>0</v>
      </c>
    </row>
    <row r="411" spans="1:8">
      <c r="A411" s="351">
        <v>3431</v>
      </c>
      <c r="B411" s="352"/>
      <c r="C411" s="353"/>
      <c r="D411" s="209" t="s">
        <v>38</v>
      </c>
      <c r="E411" s="84">
        <v>0</v>
      </c>
      <c r="F411" s="272">
        <f t="shared" si="55"/>
        <v>0</v>
      </c>
      <c r="G411" s="235" t="e">
        <f t="shared" si="54"/>
        <v>#DIV/0!</v>
      </c>
      <c r="H411" s="210">
        <v>0</v>
      </c>
    </row>
    <row r="412" spans="1:8" ht="25.5" customHeight="1">
      <c r="A412" s="345" t="s">
        <v>298</v>
      </c>
      <c r="B412" s="346"/>
      <c r="C412" s="347"/>
      <c r="D412" s="251" t="s">
        <v>104</v>
      </c>
      <c r="E412" s="208">
        <v>0</v>
      </c>
      <c r="F412" s="272">
        <f t="shared" si="55"/>
        <v>60558.89</v>
      </c>
      <c r="G412" s="235" t="e">
        <f t="shared" si="54"/>
        <v>#DIV/0!</v>
      </c>
      <c r="H412" s="208">
        <f t="shared" ref="H412" si="56">H413</f>
        <v>60558.89</v>
      </c>
    </row>
    <row r="413" spans="1:8" s="207" customFormat="1">
      <c r="A413" s="354">
        <v>3</v>
      </c>
      <c r="B413" s="355"/>
      <c r="C413" s="356"/>
      <c r="D413" s="262" t="s">
        <v>11</v>
      </c>
      <c r="E413" s="210">
        <v>0</v>
      </c>
      <c r="F413" s="272">
        <f t="shared" si="55"/>
        <v>60558.89</v>
      </c>
      <c r="G413" s="235" t="e">
        <f t="shared" si="54"/>
        <v>#DIV/0!</v>
      </c>
      <c r="H413" s="210">
        <f>H418</f>
        <v>60558.89</v>
      </c>
    </row>
    <row r="414" spans="1:8" s="207" customFormat="1">
      <c r="A414" s="333">
        <v>32</v>
      </c>
      <c r="B414" s="334"/>
      <c r="C414" s="335"/>
      <c r="D414" s="262" t="s">
        <v>12</v>
      </c>
      <c r="E414" s="210">
        <v>0</v>
      </c>
      <c r="F414" s="272">
        <f t="shared" si="55"/>
        <v>0</v>
      </c>
      <c r="G414" s="235" t="e">
        <f t="shared" si="54"/>
        <v>#DIV/0!</v>
      </c>
      <c r="H414" s="210">
        <v>0</v>
      </c>
    </row>
    <row r="415" spans="1:8" s="207" customFormat="1">
      <c r="A415" s="333">
        <v>321</v>
      </c>
      <c r="B415" s="334"/>
      <c r="C415" s="335"/>
      <c r="D415" s="262" t="s">
        <v>13</v>
      </c>
      <c r="E415" s="210">
        <v>0</v>
      </c>
      <c r="F415" s="272">
        <f t="shared" si="55"/>
        <v>0</v>
      </c>
      <c r="G415" s="235" t="e">
        <f t="shared" si="54"/>
        <v>#DIV/0!</v>
      </c>
      <c r="H415" s="210">
        <v>0</v>
      </c>
    </row>
    <row r="416" spans="1:8" s="207" customFormat="1">
      <c r="A416" s="351">
        <v>3211</v>
      </c>
      <c r="B416" s="352"/>
      <c r="C416" s="353"/>
      <c r="D416" s="209" t="s">
        <v>14</v>
      </c>
      <c r="E416" s="210">
        <v>0</v>
      </c>
      <c r="F416" s="272">
        <f t="shared" si="55"/>
        <v>0</v>
      </c>
      <c r="G416" s="235" t="e">
        <f t="shared" si="54"/>
        <v>#DIV/0!</v>
      </c>
      <c r="H416" s="210">
        <v>0</v>
      </c>
    </row>
    <row r="417" spans="1:8" s="207" customFormat="1">
      <c r="A417" s="351">
        <v>3213</v>
      </c>
      <c r="B417" s="352"/>
      <c r="C417" s="353"/>
      <c r="D417" s="209" t="s">
        <v>47</v>
      </c>
      <c r="E417" s="210">
        <v>0</v>
      </c>
      <c r="F417" s="272">
        <f t="shared" si="55"/>
        <v>0</v>
      </c>
      <c r="G417" s="235" t="e">
        <f t="shared" si="54"/>
        <v>#DIV/0!</v>
      </c>
      <c r="H417" s="210">
        <v>0</v>
      </c>
    </row>
    <row r="418" spans="1:8" s="207" customFormat="1">
      <c r="A418" s="333">
        <v>322</v>
      </c>
      <c r="B418" s="334"/>
      <c r="C418" s="335"/>
      <c r="D418" s="262" t="s">
        <v>17</v>
      </c>
      <c r="E418" s="210">
        <v>0</v>
      </c>
      <c r="F418" s="272">
        <f t="shared" si="55"/>
        <v>60558.89</v>
      </c>
      <c r="G418" s="235" t="e">
        <f t="shared" si="54"/>
        <v>#DIV/0!</v>
      </c>
      <c r="H418" s="210">
        <v>60558.89</v>
      </c>
    </row>
    <row r="419" spans="1:8">
      <c r="A419" s="351">
        <v>3221</v>
      </c>
      <c r="B419" s="352"/>
      <c r="C419" s="353"/>
      <c r="D419" s="209" t="s">
        <v>18</v>
      </c>
      <c r="E419" s="210">
        <v>0</v>
      </c>
      <c r="F419" s="272">
        <f t="shared" si="55"/>
        <v>0</v>
      </c>
      <c r="G419" s="235" t="e">
        <f t="shared" si="54"/>
        <v>#DIV/0!</v>
      </c>
      <c r="H419" s="210">
        <v>0</v>
      </c>
    </row>
    <row r="420" spans="1:8">
      <c r="A420" s="351">
        <v>3222</v>
      </c>
      <c r="B420" s="352"/>
      <c r="C420" s="353"/>
      <c r="D420" s="209" t="s">
        <v>48</v>
      </c>
      <c r="E420" s="210">
        <v>0</v>
      </c>
      <c r="F420" s="272">
        <f t="shared" si="55"/>
        <v>60558.89</v>
      </c>
      <c r="G420" s="235" t="e">
        <f t="shared" si="54"/>
        <v>#DIV/0!</v>
      </c>
      <c r="H420" s="210">
        <v>60558.89</v>
      </c>
    </row>
    <row r="421" spans="1:8">
      <c r="A421" s="351">
        <v>3223</v>
      </c>
      <c r="B421" s="352"/>
      <c r="C421" s="353"/>
      <c r="D421" s="209" t="s">
        <v>19</v>
      </c>
      <c r="E421" s="210">
        <v>0</v>
      </c>
      <c r="F421" s="272">
        <f t="shared" si="55"/>
        <v>0</v>
      </c>
      <c r="G421" s="235" t="e">
        <f t="shared" si="54"/>
        <v>#DIV/0!</v>
      </c>
      <c r="H421" s="210">
        <v>0</v>
      </c>
    </row>
    <row r="422" spans="1:8">
      <c r="A422" s="351">
        <v>3224</v>
      </c>
      <c r="B422" s="352"/>
      <c r="C422" s="353"/>
      <c r="D422" s="209" t="s">
        <v>41</v>
      </c>
      <c r="E422" s="210">
        <v>0</v>
      </c>
      <c r="F422" s="272">
        <f t="shared" si="55"/>
        <v>0</v>
      </c>
      <c r="G422" s="235" t="e">
        <f t="shared" si="54"/>
        <v>#DIV/0!</v>
      </c>
      <c r="H422" s="210">
        <v>0</v>
      </c>
    </row>
    <row r="423" spans="1:8">
      <c r="A423" s="351">
        <v>3225</v>
      </c>
      <c r="B423" s="352"/>
      <c r="C423" s="353"/>
      <c r="D423" s="209" t="s">
        <v>20</v>
      </c>
      <c r="E423" s="210">
        <v>0</v>
      </c>
      <c r="F423" s="272">
        <f t="shared" si="55"/>
        <v>0</v>
      </c>
      <c r="G423" s="235" t="e">
        <f t="shared" si="54"/>
        <v>#DIV/0!</v>
      </c>
      <c r="H423" s="210">
        <v>0</v>
      </c>
    </row>
    <row r="424" spans="1:8">
      <c r="A424" s="247">
        <v>3227</v>
      </c>
      <c r="B424" s="248"/>
      <c r="C424" s="249"/>
      <c r="D424" s="209" t="s">
        <v>97</v>
      </c>
      <c r="E424" s="210">
        <v>0</v>
      </c>
      <c r="F424" s="272">
        <f t="shared" si="55"/>
        <v>0</v>
      </c>
      <c r="G424" s="235" t="e">
        <f t="shared" si="54"/>
        <v>#DIV/0!</v>
      </c>
      <c r="H424" s="210">
        <v>0</v>
      </c>
    </row>
    <row r="425" spans="1:8" s="207" customFormat="1">
      <c r="A425" s="333">
        <v>323</v>
      </c>
      <c r="B425" s="334"/>
      <c r="C425" s="335"/>
      <c r="D425" s="262" t="s">
        <v>22</v>
      </c>
      <c r="E425" s="210">
        <v>0</v>
      </c>
      <c r="F425" s="272">
        <f t="shared" si="55"/>
        <v>0</v>
      </c>
      <c r="G425" s="235" t="e">
        <f t="shared" si="54"/>
        <v>#DIV/0!</v>
      </c>
      <c r="H425" s="210">
        <v>0</v>
      </c>
    </row>
    <row r="426" spans="1:8" s="207" customFormat="1">
      <c r="A426" s="351">
        <v>3231</v>
      </c>
      <c r="B426" s="352"/>
      <c r="C426" s="353"/>
      <c r="D426" s="209" t="s">
        <v>23</v>
      </c>
      <c r="E426" s="210">
        <v>0</v>
      </c>
      <c r="F426" s="272">
        <f t="shared" si="55"/>
        <v>0</v>
      </c>
      <c r="G426" s="235" t="e">
        <f t="shared" si="54"/>
        <v>#DIV/0!</v>
      </c>
      <c r="H426" s="210">
        <v>0</v>
      </c>
    </row>
    <row r="427" spans="1:8" s="207" customFormat="1">
      <c r="A427" s="351">
        <v>3232</v>
      </c>
      <c r="B427" s="352"/>
      <c r="C427" s="353"/>
      <c r="D427" s="209" t="s">
        <v>42</v>
      </c>
      <c r="E427" s="210">
        <v>0</v>
      </c>
      <c r="F427" s="272">
        <f t="shared" si="55"/>
        <v>0</v>
      </c>
      <c r="G427" s="235" t="e">
        <f t="shared" si="54"/>
        <v>#DIV/0!</v>
      </c>
      <c r="H427" s="210">
        <v>0</v>
      </c>
    </row>
    <row r="428" spans="1:8" s="207" customFormat="1">
      <c r="A428" s="351">
        <v>3234</v>
      </c>
      <c r="B428" s="352"/>
      <c r="C428" s="353"/>
      <c r="D428" s="209" t="s">
        <v>25</v>
      </c>
      <c r="E428" s="210">
        <v>0</v>
      </c>
      <c r="F428" s="272">
        <f t="shared" si="55"/>
        <v>0</v>
      </c>
      <c r="G428" s="235" t="e">
        <f t="shared" si="54"/>
        <v>#DIV/0!</v>
      </c>
      <c r="H428" s="210">
        <v>0</v>
      </c>
    </row>
    <row r="429" spans="1:8">
      <c r="A429" s="351">
        <v>3236</v>
      </c>
      <c r="B429" s="352"/>
      <c r="C429" s="353"/>
      <c r="D429" s="209" t="s">
        <v>27</v>
      </c>
      <c r="E429" s="210">
        <v>0</v>
      </c>
      <c r="F429" s="272">
        <f t="shared" si="55"/>
        <v>0</v>
      </c>
      <c r="G429" s="235" t="e">
        <f t="shared" si="54"/>
        <v>#DIV/0!</v>
      </c>
      <c r="H429" s="210">
        <v>0</v>
      </c>
    </row>
    <row r="430" spans="1:8">
      <c r="A430" s="247">
        <v>3239</v>
      </c>
      <c r="B430" s="248"/>
      <c r="C430" s="249"/>
      <c r="D430" s="227" t="s">
        <v>30</v>
      </c>
      <c r="E430" s="210">
        <v>0</v>
      </c>
      <c r="F430" s="272">
        <f t="shared" si="55"/>
        <v>0</v>
      </c>
      <c r="G430" s="235" t="e">
        <f t="shared" si="54"/>
        <v>#DIV/0!</v>
      </c>
      <c r="H430" s="210">
        <v>0</v>
      </c>
    </row>
    <row r="431" spans="1:8">
      <c r="A431" s="333">
        <v>329</v>
      </c>
      <c r="B431" s="334"/>
      <c r="C431" s="335"/>
      <c r="D431" s="262" t="s">
        <v>31</v>
      </c>
      <c r="E431" s="210">
        <v>0</v>
      </c>
      <c r="F431" s="272">
        <f t="shared" si="55"/>
        <v>0</v>
      </c>
      <c r="G431" s="235" t="e">
        <f t="shared" si="54"/>
        <v>#DIV/0!</v>
      </c>
      <c r="H431" s="210">
        <v>0</v>
      </c>
    </row>
    <row r="432" spans="1:8">
      <c r="A432" s="247">
        <v>3292</v>
      </c>
      <c r="B432" s="259"/>
      <c r="C432" s="260"/>
      <c r="D432" s="229" t="s">
        <v>32</v>
      </c>
      <c r="E432" s="210">
        <v>0</v>
      </c>
      <c r="F432" s="272">
        <f t="shared" si="55"/>
        <v>0</v>
      </c>
      <c r="G432" s="235" t="e">
        <f t="shared" si="54"/>
        <v>#DIV/0!</v>
      </c>
      <c r="H432" s="210">
        <v>0</v>
      </c>
    </row>
    <row r="433" spans="1:8">
      <c r="A433" s="351">
        <v>3299</v>
      </c>
      <c r="B433" s="352"/>
      <c r="C433" s="353"/>
      <c r="D433" s="209" t="s">
        <v>31</v>
      </c>
      <c r="E433" s="210">
        <v>0</v>
      </c>
      <c r="F433" s="272">
        <f t="shared" si="55"/>
        <v>0</v>
      </c>
      <c r="G433" s="235" t="e">
        <f t="shared" si="54"/>
        <v>#DIV/0!</v>
      </c>
      <c r="H433" s="210">
        <v>0</v>
      </c>
    </row>
    <row r="434" spans="1:8">
      <c r="A434" s="333">
        <v>34</v>
      </c>
      <c r="B434" s="334"/>
      <c r="C434" s="335"/>
      <c r="D434" s="262" t="s">
        <v>36</v>
      </c>
      <c r="E434" s="210">
        <v>0</v>
      </c>
      <c r="F434" s="272">
        <f t="shared" si="55"/>
        <v>0</v>
      </c>
      <c r="G434" s="235" t="e">
        <f t="shared" si="54"/>
        <v>#DIV/0!</v>
      </c>
      <c r="H434" s="210">
        <v>0</v>
      </c>
    </row>
    <row r="435" spans="1:8">
      <c r="A435" s="333">
        <v>343</v>
      </c>
      <c r="B435" s="334"/>
      <c r="C435" s="335"/>
      <c r="D435" s="262" t="s">
        <v>37</v>
      </c>
      <c r="E435" s="210">
        <v>0</v>
      </c>
      <c r="F435" s="272">
        <f t="shared" si="55"/>
        <v>0</v>
      </c>
      <c r="G435" s="235" t="e">
        <f t="shared" si="54"/>
        <v>#DIV/0!</v>
      </c>
      <c r="H435" s="210">
        <v>0</v>
      </c>
    </row>
    <row r="436" spans="1:8">
      <c r="A436" s="351">
        <v>3431</v>
      </c>
      <c r="B436" s="352"/>
      <c r="C436" s="353"/>
      <c r="D436" s="209" t="s">
        <v>38</v>
      </c>
      <c r="E436" s="84">
        <v>0</v>
      </c>
      <c r="F436" s="272">
        <f t="shared" si="55"/>
        <v>0</v>
      </c>
      <c r="G436" s="235" t="e">
        <f t="shared" si="54"/>
        <v>#DIV/0!</v>
      </c>
      <c r="H436" s="210">
        <v>0</v>
      </c>
    </row>
    <row r="437" spans="1:8" hidden="1">
      <c r="A437" s="351">
        <v>3232</v>
      </c>
      <c r="B437" s="352"/>
      <c r="C437" s="353"/>
      <c r="D437" s="209" t="s">
        <v>42</v>
      </c>
      <c r="E437" s="84">
        <v>0</v>
      </c>
      <c r="F437" s="272">
        <f t="shared" si="55"/>
        <v>0</v>
      </c>
      <c r="G437" s="235" t="e">
        <f t="shared" si="54"/>
        <v>#DIV/0!</v>
      </c>
      <c r="H437" s="84">
        <v>0</v>
      </c>
    </row>
    <row r="438" spans="1:8" hidden="1">
      <c r="A438" s="351">
        <v>3237</v>
      </c>
      <c r="B438" s="352"/>
      <c r="C438" s="353"/>
      <c r="D438" s="209" t="s">
        <v>28</v>
      </c>
      <c r="E438" s="84">
        <v>0</v>
      </c>
      <c r="F438" s="272">
        <f t="shared" si="55"/>
        <v>0</v>
      </c>
      <c r="G438" s="235" t="e">
        <f t="shared" si="54"/>
        <v>#DIV/0!</v>
      </c>
      <c r="H438" s="84">
        <v>0</v>
      </c>
    </row>
    <row r="439" spans="1:8" s="207" customFormat="1" hidden="1">
      <c r="A439" s="333">
        <v>329</v>
      </c>
      <c r="B439" s="334"/>
      <c r="C439" s="335"/>
      <c r="D439" s="262" t="s">
        <v>31</v>
      </c>
      <c r="E439" s="5">
        <v>0</v>
      </c>
      <c r="F439" s="272">
        <f t="shared" si="55"/>
        <v>0</v>
      </c>
      <c r="G439" s="235" t="e">
        <f t="shared" si="54"/>
        <v>#DIV/0!</v>
      </c>
      <c r="H439" s="5">
        <v>0</v>
      </c>
    </row>
    <row r="440" spans="1:8" hidden="1">
      <c r="A440" s="351">
        <v>3299</v>
      </c>
      <c r="B440" s="352"/>
      <c r="C440" s="353"/>
      <c r="D440" s="209" t="s">
        <v>31</v>
      </c>
      <c r="E440" s="84">
        <v>0</v>
      </c>
      <c r="F440" s="272">
        <f t="shared" si="55"/>
        <v>0</v>
      </c>
      <c r="G440" s="235" t="e">
        <f t="shared" si="54"/>
        <v>#DIV/0!</v>
      </c>
      <c r="H440" s="84">
        <v>0</v>
      </c>
    </row>
    <row r="441" spans="1:8" s="207" customFormat="1" hidden="1">
      <c r="A441" s="354">
        <v>4</v>
      </c>
      <c r="B441" s="355"/>
      <c r="C441" s="356"/>
      <c r="D441" s="262" t="s">
        <v>71</v>
      </c>
      <c r="E441" s="5">
        <v>0</v>
      </c>
      <c r="F441" s="272">
        <f t="shared" si="55"/>
        <v>0</v>
      </c>
      <c r="G441" s="235" t="e">
        <f t="shared" si="54"/>
        <v>#DIV/0!</v>
      </c>
      <c r="H441" s="5">
        <v>0</v>
      </c>
    </row>
    <row r="442" spans="1:8" s="207" customFormat="1" hidden="1">
      <c r="A442" s="333">
        <v>42</v>
      </c>
      <c r="B442" s="334"/>
      <c r="C442" s="335"/>
      <c r="D442" s="262" t="s">
        <v>72</v>
      </c>
      <c r="E442" s="5">
        <v>0</v>
      </c>
      <c r="F442" s="272">
        <f t="shared" si="55"/>
        <v>0</v>
      </c>
      <c r="G442" s="235" t="e">
        <f t="shared" si="54"/>
        <v>#DIV/0!</v>
      </c>
      <c r="H442" s="5">
        <v>0</v>
      </c>
    </row>
    <row r="443" spans="1:8" s="207" customFormat="1" hidden="1">
      <c r="A443" s="333">
        <v>422</v>
      </c>
      <c r="B443" s="334"/>
      <c r="C443" s="335"/>
      <c r="D443" s="262" t="s">
        <v>80</v>
      </c>
      <c r="E443" s="5">
        <v>0</v>
      </c>
      <c r="F443" s="272">
        <f t="shared" si="55"/>
        <v>0</v>
      </c>
      <c r="G443" s="235" t="e">
        <f t="shared" si="54"/>
        <v>#DIV/0!</v>
      </c>
      <c r="H443" s="5">
        <v>0</v>
      </c>
    </row>
    <row r="444" spans="1:8" hidden="1">
      <c r="A444" s="351">
        <v>4226</v>
      </c>
      <c r="B444" s="352"/>
      <c r="C444" s="353"/>
      <c r="D444" s="209" t="s">
        <v>116</v>
      </c>
      <c r="E444" s="84">
        <v>0</v>
      </c>
      <c r="F444" s="272">
        <f t="shared" si="55"/>
        <v>0</v>
      </c>
      <c r="G444" s="235" t="e">
        <f t="shared" si="54"/>
        <v>#DIV/0!</v>
      </c>
      <c r="H444" s="84">
        <v>0</v>
      </c>
    </row>
    <row r="445" spans="1:8" s="207" customFormat="1" ht="22.5" customHeight="1">
      <c r="A445" s="339" t="s">
        <v>52</v>
      </c>
      <c r="B445" s="340"/>
      <c r="C445" s="341"/>
      <c r="D445" s="250" t="s">
        <v>117</v>
      </c>
      <c r="E445" s="194">
        <f>E446+E461+E467</f>
        <v>85500</v>
      </c>
      <c r="F445" s="272">
        <f t="shared" si="55"/>
        <v>0</v>
      </c>
      <c r="G445" s="235">
        <f t="shared" si="54"/>
        <v>0</v>
      </c>
      <c r="H445" s="194">
        <f>H446+H461+H467</f>
        <v>85500</v>
      </c>
    </row>
    <row r="446" spans="1:8" s="207" customFormat="1">
      <c r="A446" s="345" t="s">
        <v>300</v>
      </c>
      <c r="B446" s="346"/>
      <c r="C446" s="347"/>
      <c r="D446" s="251" t="s">
        <v>100</v>
      </c>
      <c r="E446" s="208">
        <f t="shared" ref="E446:H447" si="57">E447</f>
        <v>15000</v>
      </c>
      <c r="F446" s="272">
        <f t="shared" si="55"/>
        <v>0</v>
      </c>
      <c r="G446" s="235">
        <f t="shared" si="54"/>
        <v>0</v>
      </c>
      <c r="H446" s="208">
        <f t="shared" si="57"/>
        <v>15000</v>
      </c>
    </row>
    <row r="447" spans="1:8" s="207" customFormat="1">
      <c r="A447" s="354">
        <v>3</v>
      </c>
      <c r="B447" s="355"/>
      <c r="C447" s="356"/>
      <c r="D447" s="262" t="s">
        <v>11</v>
      </c>
      <c r="E447" s="5">
        <f t="shared" si="57"/>
        <v>15000</v>
      </c>
      <c r="F447" s="272">
        <f t="shared" si="55"/>
        <v>0</v>
      </c>
      <c r="G447" s="235">
        <f t="shared" si="54"/>
        <v>0</v>
      </c>
      <c r="H447" s="5">
        <f t="shared" si="57"/>
        <v>15000</v>
      </c>
    </row>
    <row r="448" spans="1:8" s="207" customFormat="1">
      <c r="A448" s="333">
        <v>32</v>
      </c>
      <c r="B448" s="334"/>
      <c r="C448" s="335"/>
      <c r="D448" s="262" t="s">
        <v>12</v>
      </c>
      <c r="E448" s="5">
        <f>E449+E452+E457</f>
        <v>15000</v>
      </c>
      <c r="F448" s="272">
        <f t="shared" si="55"/>
        <v>0</v>
      </c>
      <c r="G448" s="235">
        <f t="shared" si="54"/>
        <v>0</v>
      </c>
      <c r="H448" s="5">
        <f>H449+H452+H457</f>
        <v>15000</v>
      </c>
    </row>
    <row r="449" spans="1:8" s="207" customFormat="1">
      <c r="A449" s="333">
        <v>321</v>
      </c>
      <c r="B449" s="334"/>
      <c r="C449" s="335"/>
      <c r="D449" s="262" t="s">
        <v>13</v>
      </c>
      <c r="E449" s="5">
        <f>SUM(E450:E451)</f>
        <v>0</v>
      </c>
      <c r="F449" s="272">
        <f t="shared" si="55"/>
        <v>0</v>
      </c>
      <c r="G449" s="235" t="e">
        <f t="shared" si="54"/>
        <v>#DIV/0!</v>
      </c>
      <c r="H449" s="5">
        <f>SUM(H450:H451)</f>
        <v>0</v>
      </c>
    </row>
    <row r="450" spans="1:8">
      <c r="A450" s="351">
        <v>3211</v>
      </c>
      <c r="B450" s="352"/>
      <c r="C450" s="353"/>
      <c r="D450" s="209" t="s">
        <v>14</v>
      </c>
      <c r="E450" s="84">
        <v>0</v>
      </c>
      <c r="F450" s="272">
        <f t="shared" si="55"/>
        <v>0</v>
      </c>
      <c r="G450" s="235" t="e">
        <f t="shared" si="54"/>
        <v>#DIV/0!</v>
      </c>
      <c r="H450" s="84">
        <v>0</v>
      </c>
    </row>
    <row r="451" spans="1:8">
      <c r="A451" s="351">
        <v>3214</v>
      </c>
      <c r="B451" s="352"/>
      <c r="C451" s="353"/>
      <c r="D451" s="209" t="s">
        <v>16</v>
      </c>
      <c r="E451" s="84">
        <v>0</v>
      </c>
      <c r="F451" s="272">
        <f t="shared" si="55"/>
        <v>0</v>
      </c>
      <c r="G451" s="235" t="e">
        <f t="shared" si="54"/>
        <v>#DIV/0!</v>
      </c>
      <c r="H451" s="84">
        <v>0</v>
      </c>
    </row>
    <row r="452" spans="1:8" s="207" customFormat="1">
      <c r="A452" s="333">
        <v>322</v>
      </c>
      <c r="B452" s="334"/>
      <c r="C452" s="335"/>
      <c r="D452" s="262" t="s">
        <v>17</v>
      </c>
      <c r="E452" s="5">
        <f t="shared" ref="E452" si="58">E453+E454+E455+E456</f>
        <v>15000</v>
      </c>
      <c r="F452" s="272">
        <f t="shared" si="55"/>
        <v>0</v>
      </c>
      <c r="G452" s="235">
        <f t="shared" si="54"/>
        <v>0</v>
      </c>
      <c r="H452" s="5">
        <f t="shared" ref="H452" si="59">H453+H454+H455+H456</f>
        <v>15000</v>
      </c>
    </row>
    <row r="453" spans="1:8">
      <c r="A453" s="351">
        <v>3221</v>
      </c>
      <c r="B453" s="352"/>
      <c r="C453" s="353"/>
      <c r="D453" s="209" t="s">
        <v>18</v>
      </c>
      <c r="E453" s="84">
        <v>0</v>
      </c>
      <c r="F453" s="272">
        <f t="shared" si="55"/>
        <v>0</v>
      </c>
      <c r="G453" s="235" t="e">
        <f t="shared" si="54"/>
        <v>#DIV/0!</v>
      </c>
      <c r="H453" s="84">
        <v>0</v>
      </c>
    </row>
    <row r="454" spans="1:8">
      <c r="A454" s="351">
        <v>3222</v>
      </c>
      <c r="B454" s="352"/>
      <c r="C454" s="353"/>
      <c r="D454" s="209" t="s">
        <v>48</v>
      </c>
      <c r="E454" s="84">
        <v>15000</v>
      </c>
      <c r="F454" s="272">
        <f t="shared" si="55"/>
        <v>0</v>
      </c>
      <c r="G454" s="235">
        <f t="shared" si="54"/>
        <v>0</v>
      </c>
      <c r="H454" s="84">
        <v>15000</v>
      </c>
    </row>
    <row r="455" spans="1:8">
      <c r="A455" s="351">
        <v>3223</v>
      </c>
      <c r="B455" s="352"/>
      <c r="C455" s="353"/>
      <c r="D455" s="209" t="s">
        <v>19</v>
      </c>
      <c r="E455" s="84">
        <v>0</v>
      </c>
      <c r="F455" s="272">
        <f t="shared" si="55"/>
        <v>0</v>
      </c>
      <c r="G455" s="235" t="e">
        <f t="shared" si="54"/>
        <v>#DIV/0!</v>
      </c>
      <c r="H455" s="84">
        <v>0</v>
      </c>
    </row>
    <row r="456" spans="1:8">
      <c r="A456" s="351">
        <v>3225</v>
      </c>
      <c r="B456" s="352"/>
      <c r="C456" s="353"/>
      <c r="D456" s="209" t="s">
        <v>20</v>
      </c>
      <c r="E456" s="84">
        <v>0</v>
      </c>
      <c r="F456" s="272">
        <f t="shared" si="55"/>
        <v>0</v>
      </c>
      <c r="G456" s="235" t="e">
        <f t="shared" ref="G456:G519" si="60">F456/E456*100</f>
        <v>#DIV/0!</v>
      </c>
      <c r="H456" s="84">
        <v>0</v>
      </c>
    </row>
    <row r="457" spans="1:8" s="207" customFormat="1">
      <c r="A457" s="333">
        <v>323</v>
      </c>
      <c r="B457" s="334"/>
      <c r="C457" s="335"/>
      <c r="D457" s="262" t="s">
        <v>22</v>
      </c>
      <c r="E457" s="5">
        <v>0</v>
      </c>
      <c r="F457" s="272">
        <f t="shared" si="55"/>
        <v>0</v>
      </c>
      <c r="G457" s="235" t="e">
        <f t="shared" si="60"/>
        <v>#DIV/0!</v>
      </c>
      <c r="H457" s="5">
        <v>0</v>
      </c>
    </row>
    <row r="458" spans="1:8">
      <c r="A458" s="351">
        <v>3236</v>
      </c>
      <c r="B458" s="352"/>
      <c r="C458" s="353"/>
      <c r="D458" s="209" t="s">
        <v>27</v>
      </c>
      <c r="E458" s="84">
        <v>0</v>
      </c>
      <c r="F458" s="272">
        <f t="shared" si="55"/>
        <v>0</v>
      </c>
      <c r="G458" s="235" t="e">
        <f t="shared" si="60"/>
        <v>#DIV/0!</v>
      </c>
      <c r="H458" s="84">
        <v>0</v>
      </c>
    </row>
    <row r="459" spans="1:8">
      <c r="A459" s="333">
        <v>329</v>
      </c>
      <c r="B459" s="334"/>
      <c r="C459" s="335"/>
      <c r="D459" s="262" t="s">
        <v>31</v>
      </c>
      <c r="E459" s="84">
        <v>0</v>
      </c>
      <c r="F459" s="272">
        <f t="shared" ref="F459:F522" si="61">H459-E459</f>
        <v>0</v>
      </c>
      <c r="G459" s="235" t="e">
        <f t="shared" si="60"/>
        <v>#DIV/0!</v>
      </c>
      <c r="H459" s="84">
        <v>0</v>
      </c>
    </row>
    <row r="460" spans="1:8">
      <c r="A460" s="351">
        <v>3299</v>
      </c>
      <c r="B460" s="352"/>
      <c r="C460" s="353"/>
      <c r="D460" s="209" t="s">
        <v>31</v>
      </c>
      <c r="E460" s="84">
        <v>0</v>
      </c>
      <c r="F460" s="272">
        <f t="shared" si="61"/>
        <v>0</v>
      </c>
      <c r="G460" s="235" t="e">
        <f t="shared" si="60"/>
        <v>#DIV/0!</v>
      </c>
      <c r="H460" s="84">
        <v>0</v>
      </c>
    </row>
    <row r="461" spans="1:8">
      <c r="A461" s="345" t="s">
        <v>305</v>
      </c>
      <c r="B461" s="346"/>
      <c r="C461" s="347"/>
      <c r="D461" s="251" t="s">
        <v>102</v>
      </c>
      <c r="E461" s="208">
        <v>0</v>
      </c>
      <c r="F461" s="272">
        <f t="shared" si="61"/>
        <v>0</v>
      </c>
      <c r="G461" s="235" t="e">
        <f t="shared" si="60"/>
        <v>#DIV/0!</v>
      </c>
      <c r="H461" s="208">
        <v>0</v>
      </c>
    </row>
    <row r="462" spans="1:8">
      <c r="A462" s="354">
        <v>3</v>
      </c>
      <c r="B462" s="355"/>
      <c r="C462" s="356"/>
      <c r="D462" s="262" t="s">
        <v>11</v>
      </c>
      <c r="E462" s="5">
        <v>0</v>
      </c>
      <c r="F462" s="272">
        <f t="shared" si="61"/>
        <v>0</v>
      </c>
      <c r="G462" s="235" t="e">
        <f t="shared" si="60"/>
        <v>#DIV/0!</v>
      </c>
      <c r="H462" s="5">
        <v>0</v>
      </c>
    </row>
    <row r="463" spans="1:8">
      <c r="A463" s="333">
        <v>32</v>
      </c>
      <c r="B463" s="334"/>
      <c r="C463" s="335"/>
      <c r="D463" s="262" t="s">
        <v>12</v>
      </c>
      <c r="E463" s="5">
        <v>0</v>
      </c>
      <c r="F463" s="272">
        <f t="shared" si="61"/>
        <v>0</v>
      </c>
      <c r="G463" s="235" t="e">
        <f t="shared" si="60"/>
        <v>#DIV/0!</v>
      </c>
      <c r="H463" s="5">
        <v>0</v>
      </c>
    </row>
    <row r="464" spans="1:8">
      <c r="A464" s="333">
        <v>322</v>
      </c>
      <c r="B464" s="334"/>
      <c r="C464" s="335"/>
      <c r="D464" s="262" t="s">
        <v>17</v>
      </c>
      <c r="E464" s="5">
        <v>0</v>
      </c>
      <c r="F464" s="272">
        <f t="shared" si="61"/>
        <v>0</v>
      </c>
      <c r="G464" s="235" t="e">
        <f t="shared" si="60"/>
        <v>#DIV/0!</v>
      </c>
      <c r="H464" s="5">
        <v>0</v>
      </c>
    </row>
    <row r="465" spans="1:8">
      <c r="A465" s="351">
        <v>3221</v>
      </c>
      <c r="B465" s="352"/>
      <c r="C465" s="353"/>
      <c r="D465" s="209" t="s">
        <v>18</v>
      </c>
      <c r="E465" s="84">
        <v>0</v>
      </c>
      <c r="F465" s="272">
        <f t="shared" si="61"/>
        <v>0</v>
      </c>
      <c r="G465" s="235" t="e">
        <f t="shared" si="60"/>
        <v>#DIV/0!</v>
      </c>
      <c r="H465" s="84">
        <v>0</v>
      </c>
    </row>
    <row r="466" spans="1:8">
      <c r="A466" s="351">
        <v>3225</v>
      </c>
      <c r="B466" s="352"/>
      <c r="C466" s="353"/>
      <c r="D466" s="209" t="s">
        <v>79</v>
      </c>
      <c r="E466" s="84">
        <v>0</v>
      </c>
      <c r="F466" s="272">
        <f t="shared" si="61"/>
        <v>0</v>
      </c>
      <c r="G466" s="235" t="e">
        <f t="shared" si="60"/>
        <v>#DIV/0!</v>
      </c>
      <c r="H466" s="84">
        <v>0</v>
      </c>
    </row>
    <row r="467" spans="1:8" s="207" customFormat="1">
      <c r="A467" s="345" t="s">
        <v>298</v>
      </c>
      <c r="B467" s="346"/>
      <c r="C467" s="347"/>
      <c r="D467" s="251" t="s">
        <v>104</v>
      </c>
      <c r="E467" s="208">
        <f t="shared" ref="E467:H467" si="62">E468</f>
        <v>70500</v>
      </c>
      <c r="F467" s="272">
        <f t="shared" si="61"/>
        <v>0</v>
      </c>
      <c r="G467" s="235">
        <f t="shared" si="60"/>
        <v>0</v>
      </c>
      <c r="H467" s="208">
        <f t="shared" si="62"/>
        <v>70500</v>
      </c>
    </row>
    <row r="468" spans="1:8" s="207" customFormat="1">
      <c r="A468" s="354">
        <v>3</v>
      </c>
      <c r="B468" s="355"/>
      <c r="C468" s="356"/>
      <c r="D468" s="262" t="s">
        <v>11</v>
      </c>
      <c r="E468" s="5">
        <f t="shared" ref="E468" si="63">E469+E476+E483</f>
        <v>70500</v>
      </c>
      <c r="F468" s="272">
        <f t="shared" si="61"/>
        <v>0</v>
      </c>
      <c r="G468" s="235">
        <f t="shared" si="60"/>
        <v>0</v>
      </c>
      <c r="H468" s="5">
        <f t="shared" ref="H468" si="64">H469+H476+H483</f>
        <v>70500</v>
      </c>
    </row>
    <row r="469" spans="1:8" s="207" customFormat="1">
      <c r="A469" s="333">
        <v>31</v>
      </c>
      <c r="B469" s="334"/>
      <c r="C469" s="335"/>
      <c r="D469" s="262" t="s">
        <v>57</v>
      </c>
      <c r="E469" s="5">
        <f t="shared" ref="E469" si="65">E470+E472+E474</f>
        <v>68500</v>
      </c>
      <c r="F469" s="272">
        <f t="shared" si="61"/>
        <v>0</v>
      </c>
      <c r="G469" s="235">
        <f t="shared" si="60"/>
        <v>0</v>
      </c>
      <c r="H469" s="5">
        <f t="shared" ref="H469" si="66">H470+H472+H474</f>
        <v>68500</v>
      </c>
    </row>
    <row r="470" spans="1:8" s="207" customFormat="1">
      <c r="A470" s="333">
        <v>311</v>
      </c>
      <c r="B470" s="334"/>
      <c r="C470" s="335"/>
      <c r="D470" s="262" t="s">
        <v>58</v>
      </c>
      <c r="E470" s="5">
        <f t="shared" ref="E470:H470" si="67">E471</f>
        <v>60000</v>
      </c>
      <c r="F470" s="272">
        <f t="shared" si="61"/>
        <v>0</v>
      </c>
      <c r="G470" s="235">
        <f t="shared" si="60"/>
        <v>0</v>
      </c>
      <c r="H470" s="5">
        <f t="shared" si="67"/>
        <v>60000</v>
      </c>
    </row>
    <row r="471" spans="1:8">
      <c r="A471" s="351">
        <v>3111</v>
      </c>
      <c r="B471" s="352"/>
      <c r="C471" s="353"/>
      <c r="D471" s="209" t="s">
        <v>59</v>
      </c>
      <c r="E471" s="84">
        <v>60000</v>
      </c>
      <c r="F471" s="272">
        <f t="shared" si="61"/>
        <v>0</v>
      </c>
      <c r="G471" s="235">
        <f t="shared" si="60"/>
        <v>0</v>
      </c>
      <c r="H471" s="84">
        <v>60000</v>
      </c>
    </row>
    <row r="472" spans="1:8" s="207" customFormat="1">
      <c r="A472" s="333">
        <v>312</v>
      </c>
      <c r="B472" s="334"/>
      <c r="C472" s="335"/>
      <c r="D472" s="262" t="s">
        <v>60</v>
      </c>
      <c r="E472" s="5">
        <f t="shared" ref="E472:H472" si="68">E473</f>
        <v>2000</v>
      </c>
      <c r="F472" s="272">
        <f t="shared" si="61"/>
        <v>0</v>
      </c>
      <c r="G472" s="235">
        <f t="shared" si="60"/>
        <v>0</v>
      </c>
      <c r="H472" s="5">
        <f t="shared" si="68"/>
        <v>2000</v>
      </c>
    </row>
    <row r="473" spans="1:8">
      <c r="A473" s="351">
        <v>3121</v>
      </c>
      <c r="B473" s="352"/>
      <c r="C473" s="353"/>
      <c r="D473" s="209" t="s">
        <v>60</v>
      </c>
      <c r="E473" s="84">
        <v>2000</v>
      </c>
      <c r="F473" s="272">
        <f t="shared" si="61"/>
        <v>0</v>
      </c>
      <c r="G473" s="235">
        <f t="shared" si="60"/>
        <v>0</v>
      </c>
      <c r="H473" s="84">
        <v>2000</v>
      </c>
    </row>
    <row r="474" spans="1:8" s="207" customFormat="1">
      <c r="A474" s="333">
        <v>313</v>
      </c>
      <c r="B474" s="334"/>
      <c r="C474" s="335"/>
      <c r="D474" s="262" t="s">
        <v>61</v>
      </c>
      <c r="E474" s="5">
        <f t="shared" ref="E474:H474" si="69">E475</f>
        <v>6500</v>
      </c>
      <c r="F474" s="272">
        <f t="shared" si="61"/>
        <v>0</v>
      </c>
      <c r="G474" s="235">
        <f t="shared" si="60"/>
        <v>0</v>
      </c>
      <c r="H474" s="5">
        <f t="shared" si="69"/>
        <v>6500</v>
      </c>
    </row>
    <row r="475" spans="1:8">
      <c r="A475" s="351">
        <v>3132</v>
      </c>
      <c r="B475" s="352"/>
      <c r="C475" s="353"/>
      <c r="D475" s="209" t="s">
        <v>62</v>
      </c>
      <c r="E475" s="84">
        <v>6500</v>
      </c>
      <c r="F475" s="272">
        <f t="shared" si="61"/>
        <v>0</v>
      </c>
      <c r="G475" s="235">
        <f t="shared" si="60"/>
        <v>0</v>
      </c>
      <c r="H475" s="84">
        <v>6500</v>
      </c>
    </row>
    <row r="476" spans="1:8" s="207" customFormat="1">
      <c r="A476" s="333">
        <v>32</v>
      </c>
      <c r="B476" s="334"/>
      <c r="C476" s="335"/>
      <c r="D476" s="262" t="s">
        <v>12</v>
      </c>
      <c r="E476" s="5">
        <f t="shared" ref="E476" si="70">E477+E480</f>
        <v>2000</v>
      </c>
      <c r="F476" s="272">
        <f t="shared" si="61"/>
        <v>0</v>
      </c>
      <c r="G476" s="235">
        <f t="shared" si="60"/>
        <v>0</v>
      </c>
      <c r="H476" s="5">
        <f t="shared" ref="H476" si="71">H477+H480</f>
        <v>2000</v>
      </c>
    </row>
    <row r="477" spans="1:8" s="207" customFormat="1">
      <c r="A477" s="333">
        <v>321</v>
      </c>
      <c r="B477" s="334"/>
      <c r="C477" s="335"/>
      <c r="D477" s="262" t="s">
        <v>13</v>
      </c>
      <c r="E477" s="5">
        <f t="shared" ref="E477" si="72">E479</f>
        <v>2000</v>
      </c>
      <c r="F477" s="272">
        <f t="shared" si="61"/>
        <v>0</v>
      </c>
      <c r="G477" s="235">
        <f t="shared" si="60"/>
        <v>0</v>
      </c>
      <c r="H477" s="5">
        <f t="shared" ref="H477" si="73">H479</f>
        <v>2000</v>
      </c>
    </row>
    <row r="478" spans="1:8" s="207" customFormat="1">
      <c r="A478" s="351">
        <v>3211</v>
      </c>
      <c r="B478" s="352"/>
      <c r="C478" s="353"/>
      <c r="D478" s="209" t="s">
        <v>14</v>
      </c>
      <c r="E478" s="5">
        <v>0</v>
      </c>
      <c r="F478" s="272">
        <f t="shared" si="61"/>
        <v>0</v>
      </c>
      <c r="G478" s="235" t="e">
        <f t="shared" si="60"/>
        <v>#DIV/0!</v>
      </c>
      <c r="H478" s="5">
        <v>0</v>
      </c>
    </row>
    <row r="479" spans="1:8">
      <c r="A479" s="351">
        <v>3212</v>
      </c>
      <c r="B479" s="352"/>
      <c r="C479" s="353"/>
      <c r="D479" s="209" t="s">
        <v>64</v>
      </c>
      <c r="E479" s="84">
        <v>2000</v>
      </c>
      <c r="F479" s="272">
        <f t="shared" si="61"/>
        <v>0</v>
      </c>
      <c r="G479" s="235">
        <f t="shared" si="60"/>
        <v>0</v>
      </c>
      <c r="H479" s="84">
        <v>2000</v>
      </c>
    </row>
    <row r="480" spans="1:8" s="207" customFormat="1">
      <c r="A480" s="333">
        <v>323</v>
      </c>
      <c r="B480" s="334"/>
      <c r="C480" s="335"/>
      <c r="D480" s="262" t="s">
        <v>22</v>
      </c>
      <c r="E480" s="5">
        <v>0</v>
      </c>
      <c r="F480" s="272">
        <f t="shared" si="61"/>
        <v>0</v>
      </c>
      <c r="G480" s="235" t="e">
        <f t="shared" si="60"/>
        <v>#DIV/0!</v>
      </c>
      <c r="H480" s="5">
        <v>0</v>
      </c>
    </row>
    <row r="481" spans="1:8">
      <c r="A481" s="351">
        <v>3232</v>
      </c>
      <c r="B481" s="352"/>
      <c r="C481" s="353"/>
      <c r="D481" s="209" t="s">
        <v>42</v>
      </c>
      <c r="E481" s="84">
        <v>0</v>
      </c>
      <c r="F481" s="272">
        <f t="shared" si="61"/>
        <v>0</v>
      </c>
      <c r="G481" s="235" t="e">
        <f t="shared" si="60"/>
        <v>#DIV/0!</v>
      </c>
      <c r="H481" s="84">
        <v>0</v>
      </c>
    </row>
    <row r="482" spans="1:8">
      <c r="A482" s="351">
        <v>3237</v>
      </c>
      <c r="B482" s="352"/>
      <c r="C482" s="353"/>
      <c r="D482" s="209" t="s">
        <v>28</v>
      </c>
      <c r="E482" s="84">
        <v>0</v>
      </c>
      <c r="F482" s="272">
        <f t="shared" si="61"/>
        <v>0</v>
      </c>
      <c r="G482" s="235" t="e">
        <f t="shared" si="60"/>
        <v>#DIV/0!</v>
      </c>
      <c r="H482" s="84">
        <v>0</v>
      </c>
    </row>
    <row r="483" spans="1:8" s="207" customFormat="1">
      <c r="A483" s="333">
        <v>329</v>
      </c>
      <c r="B483" s="334"/>
      <c r="C483" s="335"/>
      <c r="D483" s="232" t="s">
        <v>31</v>
      </c>
      <c r="E483" s="5">
        <v>0</v>
      </c>
      <c r="F483" s="272">
        <f t="shared" si="61"/>
        <v>0</v>
      </c>
      <c r="G483" s="235" t="e">
        <f t="shared" si="60"/>
        <v>#DIV/0!</v>
      </c>
      <c r="H483" s="5">
        <v>0</v>
      </c>
    </row>
    <row r="484" spans="1:8" s="207" customFormat="1">
      <c r="A484" s="351">
        <v>3299</v>
      </c>
      <c r="B484" s="352"/>
      <c r="C484" s="353"/>
      <c r="D484" s="232" t="s">
        <v>31</v>
      </c>
      <c r="E484" s="5">
        <v>0</v>
      </c>
      <c r="F484" s="272">
        <f t="shared" si="61"/>
        <v>0</v>
      </c>
      <c r="G484" s="235" t="e">
        <f t="shared" si="60"/>
        <v>#DIV/0!</v>
      </c>
      <c r="H484" s="5">
        <v>0</v>
      </c>
    </row>
    <row r="485" spans="1:8" s="207" customFormat="1" hidden="1">
      <c r="A485" s="339" t="s">
        <v>118</v>
      </c>
      <c r="B485" s="340"/>
      <c r="C485" s="341"/>
      <c r="D485" s="250" t="s">
        <v>119</v>
      </c>
      <c r="E485" s="194">
        <v>0</v>
      </c>
      <c r="F485" s="272">
        <f t="shared" si="61"/>
        <v>0</v>
      </c>
      <c r="G485" s="235" t="e">
        <f t="shared" si="60"/>
        <v>#DIV/0!</v>
      </c>
      <c r="H485" s="194">
        <v>0</v>
      </c>
    </row>
    <row r="486" spans="1:8" s="207" customFormat="1" hidden="1">
      <c r="A486" s="345" t="s">
        <v>103</v>
      </c>
      <c r="B486" s="346"/>
      <c r="C486" s="347"/>
      <c r="D486" s="251" t="s">
        <v>104</v>
      </c>
      <c r="E486" s="208">
        <v>0</v>
      </c>
      <c r="F486" s="272">
        <f t="shared" si="61"/>
        <v>0</v>
      </c>
      <c r="G486" s="235" t="e">
        <f t="shared" si="60"/>
        <v>#DIV/0!</v>
      </c>
      <c r="H486" s="208">
        <v>0</v>
      </c>
    </row>
    <row r="487" spans="1:8" s="207" customFormat="1" hidden="1">
      <c r="A487" s="354">
        <v>3</v>
      </c>
      <c r="B487" s="355"/>
      <c r="C487" s="356"/>
      <c r="D487" s="262" t="s">
        <v>11</v>
      </c>
      <c r="E487" s="5">
        <v>0</v>
      </c>
      <c r="F487" s="272">
        <f t="shared" si="61"/>
        <v>0</v>
      </c>
      <c r="G487" s="235" t="e">
        <f t="shared" si="60"/>
        <v>#DIV/0!</v>
      </c>
      <c r="H487" s="5">
        <v>0</v>
      </c>
    </row>
    <row r="488" spans="1:8" s="207" customFormat="1" hidden="1">
      <c r="A488" s="333">
        <v>32</v>
      </c>
      <c r="B488" s="334"/>
      <c r="C488" s="335"/>
      <c r="D488" s="262" t="s">
        <v>12</v>
      </c>
      <c r="E488" s="5">
        <v>0</v>
      </c>
      <c r="F488" s="272">
        <f t="shared" si="61"/>
        <v>0</v>
      </c>
      <c r="G488" s="235" t="e">
        <f t="shared" si="60"/>
        <v>#DIV/0!</v>
      </c>
      <c r="H488" s="5">
        <v>0</v>
      </c>
    </row>
    <row r="489" spans="1:8" s="207" customFormat="1" hidden="1">
      <c r="A489" s="333">
        <v>329</v>
      </c>
      <c r="B489" s="334"/>
      <c r="C489" s="335"/>
      <c r="D489" s="262" t="s">
        <v>31</v>
      </c>
      <c r="E489" s="5">
        <v>0</v>
      </c>
      <c r="F489" s="272">
        <f t="shared" si="61"/>
        <v>0</v>
      </c>
      <c r="G489" s="235" t="e">
        <f t="shared" si="60"/>
        <v>#DIV/0!</v>
      </c>
      <c r="H489" s="5">
        <v>0</v>
      </c>
    </row>
    <row r="490" spans="1:8" hidden="1">
      <c r="A490" s="351">
        <v>3299</v>
      </c>
      <c r="B490" s="352"/>
      <c r="C490" s="353"/>
      <c r="D490" s="209" t="s">
        <v>31</v>
      </c>
      <c r="E490" s="84">
        <v>0</v>
      </c>
      <c r="F490" s="272">
        <f t="shared" si="61"/>
        <v>0</v>
      </c>
      <c r="G490" s="235" t="e">
        <f t="shared" si="60"/>
        <v>#DIV/0!</v>
      </c>
      <c r="H490" s="84">
        <v>0</v>
      </c>
    </row>
    <row r="491" spans="1:8" s="207" customFormat="1" ht="21" customHeight="1">
      <c r="A491" s="339" t="s">
        <v>120</v>
      </c>
      <c r="B491" s="340"/>
      <c r="C491" s="341"/>
      <c r="D491" s="250" t="s">
        <v>78</v>
      </c>
      <c r="E491" s="194">
        <f>E492+E511+E527</f>
        <v>4400</v>
      </c>
      <c r="F491" s="272">
        <f t="shared" si="61"/>
        <v>0</v>
      </c>
      <c r="G491" s="235">
        <f t="shared" si="60"/>
        <v>0</v>
      </c>
      <c r="H491" s="194">
        <f>H492+H511+H527</f>
        <v>4400</v>
      </c>
    </row>
    <row r="492" spans="1:8" s="207" customFormat="1">
      <c r="A492" s="345" t="s">
        <v>301</v>
      </c>
      <c r="B492" s="346"/>
      <c r="C492" s="347"/>
      <c r="D492" s="251" t="s">
        <v>90</v>
      </c>
      <c r="E492" s="208">
        <f t="shared" ref="E492:H493" si="74">E493</f>
        <v>2400</v>
      </c>
      <c r="F492" s="272">
        <f t="shared" si="61"/>
        <v>0</v>
      </c>
      <c r="G492" s="235">
        <f t="shared" si="60"/>
        <v>0</v>
      </c>
      <c r="H492" s="208">
        <f t="shared" si="74"/>
        <v>2400</v>
      </c>
    </row>
    <row r="493" spans="1:8" s="207" customFormat="1">
      <c r="A493" s="354">
        <v>4</v>
      </c>
      <c r="B493" s="355"/>
      <c r="C493" s="356"/>
      <c r="D493" s="262" t="s">
        <v>71</v>
      </c>
      <c r="E493" s="5">
        <f t="shared" si="74"/>
        <v>2400</v>
      </c>
      <c r="F493" s="272">
        <f t="shared" si="61"/>
        <v>0</v>
      </c>
      <c r="G493" s="235">
        <f t="shared" si="60"/>
        <v>0</v>
      </c>
      <c r="H493" s="5">
        <f t="shared" si="74"/>
        <v>2400</v>
      </c>
    </row>
    <row r="494" spans="1:8" s="207" customFormat="1">
      <c r="A494" s="333">
        <v>42</v>
      </c>
      <c r="B494" s="334"/>
      <c r="C494" s="335"/>
      <c r="D494" s="262" t="s">
        <v>72</v>
      </c>
      <c r="E494" s="5">
        <f>E495</f>
        <v>2400</v>
      </c>
      <c r="F494" s="272">
        <f t="shared" si="61"/>
        <v>0</v>
      </c>
      <c r="G494" s="235">
        <f t="shared" si="60"/>
        <v>0</v>
      </c>
      <c r="H494" s="5">
        <f>H495</f>
        <v>2400</v>
      </c>
    </row>
    <row r="495" spans="1:8" s="207" customFormat="1">
      <c r="A495" s="333">
        <v>422</v>
      </c>
      <c r="B495" s="334"/>
      <c r="C495" s="335"/>
      <c r="D495" s="262" t="s">
        <v>80</v>
      </c>
      <c r="E495" s="5">
        <f>E496+E497+E498+E499+E500</f>
        <v>2400</v>
      </c>
      <c r="F495" s="272">
        <f t="shared" si="61"/>
        <v>0</v>
      </c>
      <c r="G495" s="235">
        <f t="shared" si="60"/>
        <v>0</v>
      </c>
      <c r="H495" s="5">
        <f>H496+H497+H498+H499+H500</f>
        <v>2400</v>
      </c>
    </row>
    <row r="496" spans="1:8">
      <c r="A496" s="351">
        <v>4221</v>
      </c>
      <c r="B496" s="352"/>
      <c r="C496" s="353"/>
      <c r="D496" s="209" t="s">
        <v>81</v>
      </c>
      <c r="E496" s="84">
        <v>2000</v>
      </c>
      <c r="F496" s="272">
        <f t="shared" si="61"/>
        <v>0</v>
      </c>
      <c r="G496" s="235">
        <f t="shared" si="60"/>
        <v>0</v>
      </c>
      <c r="H496" s="84">
        <v>2000</v>
      </c>
    </row>
    <row r="497" spans="1:8">
      <c r="A497" s="351">
        <v>4223</v>
      </c>
      <c r="B497" s="352"/>
      <c r="C497" s="353"/>
      <c r="D497" s="209" t="s">
        <v>82</v>
      </c>
      <c r="E497" s="84">
        <v>0</v>
      </c>
      <c r="F497" s="272">
        <f t="shared" si="61"/>
        <v>0</v>
      </c>
      <c r="G497" s="235" t="e">
        <f t="shared" si="60"/>
        <v>#DIV/0!</v>
      </c>
      <c r="H497" s="84">
        <v>0</v>
      </c>
    </row>
    <row r="498" spans="1:8">
      <c r="A498" s="351">
        <v>4225</v>
      </c>
      <c r="B498" s="352"/>
      <c r="C498" s="353"/>
      <c r="D498" s="209" t="s">
        <v>121</v>
      </c>
      <c r="E498" s="84">
        <v>0</v>
      </c>
      <c r="F498" s="272">
        <f t="shared" si="61"/>
        <v>0</v>
      </c>
      <c r="G498" s="235" t="e">
        <f t="shared" si="60"/>
        <v>#DIV/0!</v>
      </c>
      <c r="H498" s="84">
        <v>0</v>
      </c>
    </row>
    <row r="499" spans="1:8">
      <c r="A499" s="351">
        <v>4226</v>
      </c>
      <c r="B499" s="352"/>
      <c r="C499" s="353"/>
      <c r="D499" s="209" t="s">
        <v>116</v>
      </c>
      <c r="E499" s="84">
        <v>0</v>
      </c>
      <c r="F499" s="272">
        <f t="shared" si="61"/>
        <v>0</v>
      </c>
      <c r="G499" s="235" t="e">
        <f t="shared" si="60"/>
        <v>#DIV/0!</v>
      </c>
      <c r="H499" s="84">
        <v>0</v>
      </c>
    </row>
    <row r="500" spans="1:8">
      <c r="A500" s="351">
        <v>4227</v>
      </c>
      <c r="B500" s="352"/>
      <c r="C500" s="353"/>
      <c r="D500" s="209" t="s">
        <v>84</v>
      </c>
      <c r="E500" s="84">
        <v>400</v>
      </c>
      <c r="F500" s="272">
        <f t="shared" si="61"/>
        <v>0</v>
      </c>
      <c r="G500" s="235">
        <f t="shared" si="60"/>
        <v>0</v>
      </c>
      <c r="H500" s="84">
        <v>400</v>
      </c>
    </row>
    <row r="501" spans="1:8" s="207" customFormat="1">
      <c r="A501" s="333">
        <v>424</v>
      </c>
      <c r="B501" s="334"/>
      <c r="C501" s="335"/>
      <c r="D501" s="262" t="s">
        <v>122</v>
      </c>
      <c r="E501" s="5">
        <v>0</v>
      </c>
      <c r="F501" s="272">
        <f t="shared" si="61"/>
        <v>0</v>
      </c>
      <c r="G501" s="235" t="e">
        <f t="shared" si="60"/>
        <v>#DIV/0!</v>
      </c>
      <c r="H501" s="5">
        <v>0</v>
      </c>
    </row>
    <row r="502" spans="1:8">
      <c r="A502" s="351">
        <v>4241</v>
      </c>
      <c r="B502" s="352"/>
      <c r="C502" s="353"/>
      <c r="D502" s="209" t="s">
        <v>123</v>
      </c>
      <c r="E502" s="84">
        <v>0</v>
      </c>
      <c r="F502" s="272">
        <f t="shared" si="61"/>
        <v>0</v>
      </c>
      <c r="G502" s="235" t="e">
        <f t="shared" si="60"/>
        <v>#DIV/0!</v>
      </c>
      <c r="H502" s="84">
        <v>0</v>
      </c>
    </row>
    <row r="503" spans="1:8" s="207" customFormat="1">
      <c r="A503" s="345" t="s">
        <v>302</v>
      </c>
      <c r="B503" s="346"/>
      <c r="C503" s="347"/>
      <c r="D503" s="251" t="s">
        <v>96</v>
      </c>
      <c r="E503" s="208">
        <v>0</v>
      </c>
      <c r="F503" s="272">
        <f t="shared" si="61"/>
        <v>0</v>
      </c>
      <c r="G503" s="235" t="e">
        <f t="shared" si="60"/>
        <v>#DIV/0!</v>
      </c>
      <c r="H503" s="208">
        <v>0</v>
      </c>
    </row>
    <row r="504" spans="1:8" s="207" customFormat="1">
      <c r="A504" s="354">
        <v>4</v>
      </c>
      <c r="B504" s="355"/>
      <c r="C504" s="356"/>
      <c r="D504" s="262" t="s">
        <v>71</v>
      </c>
      <c r="E504" s="5">
        <v>0</v>
      </c>
      <c r="F504" s="272">
        <f t="shared" si="61"/>
        <v>0</v>
      </c>
      <c r="G504" s="235" t="e">
        <f t="shared" si="60"/>
        <v>#DIV/0!</v>
      </c>
      <c r="H504" s="5">
        <v>0</v>
      </c>
    </row>
    <row r="505" spans="1:8" s="207" customFormat="1">
      <c r="A505" s="333">
        <v>42</v>
      </c>
      <c r="B505" s="334"/>
      <c r="C505" s="335"/>
      <c r="D505" s="262" t="s">
        <v>72</v>
      </c>
      <c r="E505" s="5">
        <v>0</v>
      </c>
      <c r="F505" s="272">
        <f t="shared" si="61"/>
        <v>0</v>
      </c>
      <c r="G505" s="235" t="e">
        <f t="shared" si="60"/>
        <v>#DIV/0!</v>
      </c>
      <c r="H505" s="5">
        <v>0</v>
      </c>
    </row>
    <row r="506" spans="1:8" s="207" customFormat="1">
      <c r="A506" s="333">
        <v>422</v>
      </c>
      <c r="B506" s="334"/>
      <c r="C506" s="335"/>
      <c r="D506" s="262" t="s">
        <v>80</v>
      </c>
      <c r="E506" s="5">
        <v>0</v>
      </c>
      <c r="F506" s="272">
        <f t="shared" si="61"/>
        <v>0</v>
      </c>
      <c r="G506" s="235" t="e">
        <f t="shared" si="60"/>
        <v>#DIV/0!</v>
      </c>
      <c r="H506" s="5">
        <v>0</v>
      </c>
    </row>
    <row r="507" spans="1:8">
      <c r="A507" s="351">
        <v>4221</v>
      </c>
      <c r="B507" s="352"/>
      <c r="C507" s="353"/>
      <c r="D507" s="209" t="s">
        <v>81</v>
      </c>
      <c r="E507" s="84">
        <v>0</v>
      </c>
      <c r="F507" s="272">
        <f t="shared" si="61"/>
        <v>0</v>
      </c>
      <c r="G507" s="235" t="e">
        <f t="shared" si="60"/>
        <v>#DIV/0!</v>
      </c>
      <c r="H507" s="84">
        <v>0</v>
      </c>
    </row>
    <row r="508" spans="1:8">
      <c r="A508" s="351">
        <v>4227</v>
      </c>
      <c r="B508" s="352"/>
      <c r="C508" s="353"/>
      <c r="D508" s="209" t="s">
        <v>84</v>
      </c>
      <c r="E508" s="84">
        <v>0</v>
      </c>
      <c r="F508" s="272">
        <f t="shared" si="61"/>
        <v>0</v>
      </c>
      <c r="G508" s="235" t="e">
        <f t="shared" si="60"/>
        <v>#DIV/0!</v>
      </c>
      <c r="H508" s="84">
        <v>0</v>
      </c>
    </row>
    <row r="509" spans="1:8">
      <c r="A509" s="333">
        <v>424</v>
      </c>
      <c r="B509" s="334"/>
      <c r="C509" s="335"/>
      <c r="D509" s="262" t="s">
        <v>122</v>
      </c>
      <c r="E509" s="5">
        <v>0</v>
      </c>
      <c r="F509" s="272">
        <f t="shared" si="61"/>
        <v>0</v>
      </c>
      <c r="G509" s="235" t="e">
        <f t="shared" si="60"/>
        <v>#DIV/0!</v>
      </c>
      <c r="H509" s="5">
        <v>0</v>
      </c>
    </row>
    <row r="510" spans="1:8">
      <c r="A510" s="247">
        <v>4241</v>
      </c>
      <c r="B510" s="248"/>
      <c r="C510" s="249"/>
      <c r="D510" s="209" t="s">
        <v>123</v>
      </c>
      <c r="E510" s="84">
        <v>0</v>
      </c>
      <c r="F510" s="272">
        <f t="shared" si="61"/>
        <v>0</v>
      </c>
      <c r="G510" s="235" t="e">
        <f t="shared" si="60"/>
        <v>#DIV/0!</v>
      </c>
      <c r="H510" s="84">
        <v>0</v>
      </c>
    </row>
    <row r="511" spans="1:8" s="207" customFormat="1">
      <c r="A511" s="345" t="s">
        <v>303</v>
      </c>
      <c r="B511" s="346"/>
      <c r="C511" s="347"/>
      <c r="D511" s="251" t="s">
        <v>104</v>
      </c>
      <c r="E511" s="208">
        <f t="shared" ref="E511:H512" si="75">E512</f>
        <v>1000</v>
      </c>
      <c r="F511" s="272">
        <f t="shared" si="61"/>
        <v>0</v>
      </c>
      <c r="G511" s="235">
        <f t="shared" si="60"/>
        <v>0</v>
      </c>
      <c r="H511" s="208">
        <f t="shared" si="75"/>
        <v>1000</v>
      </c>
    </row>
    <row r="512" spans="1:8" s="207" customFormat="1">
      <c r="A512" s="354">
        <v>4</v>
      </c>
      <c r="B512" s="355"/>
      <c r="C512" s="356"/>
      <c r="D512" s="262" t="s">
        <v>71</v>
      </c>
      <c r="E512" s="5">
        <f t="shared" si="75"/>
        <v>1000</v>
      </c>
      <c r="F512" s="272">
        <f t="shared" si="61"/>
        <v>0</v>
      </c>
      <c r="G512" s="235">
        <f t="shared" si="60"/>
        <v>0</v>
      </c>
      <c r="H512" s="5">
        <f t="shared" si="75"/>
        <v>1000</v>
      </c>
    </row>
    <row r="513" spans="1:8" s="207" customFormat="1">
      <c r="A513" s="333">
        <v>42</v>
      </c>
      <c r="B513" s="334"/>
      <c r="C513" s="335"/>
      <c r="D513" s="262" t="s">
        <v>72</v>
      </c>
      <c r="E513" s="5">
        <f>E514+E517</f>
        <v>1000</v>
      </c>
      <c r="F513" s="272">
        <f t="shared" si="61"/>
        <v>0</v>
      </c>
      <c r="G513" s="235">
        <f t="shared" si="60"/>
        <v>0</v>
      </c>
      <c r="H513" s="5">
        <f>H514+H517</f>
        <v>1000</v>
      </c>
    </row>
    <row r="514" spans="1:8" s="207" customFormat="1">
      <c r="A514" s="333">
        <v>422</v>
      </c>
      <c r="B514" s="386"/>
      <c r="C514" s="387"/>
      <c r="D514" s="262" t="s">
        <v>80</v>
      </c>
      <c r="E514" s="5">
        <f>E515+E516</f>
        <v>0</v>
      </c>
      <c r="F514" s="272">
        <f t="shared" si="61"/>
        <v>0</v>
      </c>
      <c r="G514" s="235" t="e">
        <f t="shared" si="60"/>
        <v>#DIV/0!</v>
      </c>
      <c r="H514" s="5">
        <f>H515+H516</f>
        <v>0</v>
      </c>
    </row>
    <row r="515" spans="1:8" s="207" customFormat="1">
      <c r="A515" s="351">
        <v>4221</v>
      </c>
      <c r="B515" s="386"/>
      <c r="C515" s="387"/>
      <c r="D515" s="209" t="s">
        <v>81</v>
      </c>
      <c r="E515" s="84">
        <v>0</v>
      </c>
      <c r="F515" s="272">
        <f t="shared" si="61"/>
        <v>0</v>
      </c>
      <c r="G515" s="235" t="e">
        <f t="shared" si="60"/>
        <v>#DIV/0!</v>
      </c>
      <c r="H515" s="84">
        <v>0</v>
      </c>
    </row>
    <row r="516" spans="1:8" s="207" customFormat="1">
      <c r="A516" s="351">
        <v>4227</v>
      </c>
      <c r="B516" s="386"/>
      <c r="C516" s="387"/>
      <c r="D516" s="209" t="s">
        <v>84</v>
      </c>
      <c r="E516" s="84">
        <v>0</v>
      </c>
      <c r="F516" s="272">
        <f t="shared" si="61"/>
        <v>0</v>
      </c>
      <c r="G516" s="235" t="e">
        <f t="shared" si="60"/>
        <v>#DIV/0!</v>
      </c>
      <c r="H516" s="84">
        <v>0</v>
      </c>
    </row>
    <row r="517" spans="1:8" s="207" customFormat="1">
      <c r="A517" s="333">
        <v>424</v>
      </c>
      <c r="B517" s="334"/>
      <c r="C517" s="335"/>
      <c r="D517" s="262" t="s">
        <v>122</v>
      </c>
      <c r="E517" s="5">
        <f t="shared" ref="E517:H517" si="76">E518</f>
        <v>1000</v>
      </c>
      <c r="F517" s="272">
        <f t="shared" si="61"/>
        <v>0</v>
      </c>
      <c r="G517" s="235">
        <f t="shared" si="60"/>
        <v>0</v>
      </c>
      <c r="H517" s="5">
        <f t="shared" si="76"/>
        <v>1000</v>
      </c>
    </row>
    <row r="518" spans="1:8">
      <c r="A518" s="351">
        <v>4241</v>
      </c>
      <c r="B518" s="352"/>
      <c r="C518" s="353"/>
      <c r="D518" s="209" t="s">
        <v>123</v>
      </c>
      <c r="E518" s="84">
        <v>1000</v>
      </c>
      <c r="F518" s="272">
        <f t="shared" si="61"/>
        <v>0</v>
      </c>
      <c r="G518" s="235">
        <f t="shared" si="60"/>
        <v>0</v>
      </c>
      <c r="H518" s="84">
        <v>1000</v>
      </c>
    </row>
    <row r="519" spans="1:8" ht="25.5" customHeight="1">
      <c r="A519" s="345" t="s">
        <v>304</v>
      </c>
      <c r="B519" s="346"/>
      <c r="C519" s="347"/>
      <c r="D519" s="251" t="s">
        <v>100</v>
      </c>
      <c r="E519" s="208">
        <f t="shared" ref="E519:H520" si="77">E520</f>
        <v>0</v>
      </c>
      <c r="F519" s="272">
        <f t="shared" si="61"/>
        <v>0</v>
      </c>
      <c r="G519" s="235" t="e">
        <f t="shared" si="60"/>
        <v>#DIV/0!</v>
      </c>
      <c r="H519" s="208">
        <f t="shared" si="77"/>
        <v>0</v>
      </c>
    </row>
    <row r="520" spans="1:8">
      <c r="A520" s="354">
        <v>4</v>
      </c>
      <c r="B520" s="355"/>
      <c r="C520" s="356"/>
      <c r="D520" s="262" t="s">
        <v>71</v>
      </c>
      <c r="E520" s="5">
        <f t="shared" si="77"/>
        <v>0</v>
      </c>
      <c r="F520" s="272">
        <f t="shared" si="61"/>
        <v>0</v>
      </c>
      <c r="G520" s="235" t="e">
        <f t="shared" ref="G520:G569" si="78">F520/E520*100</f>
        <v>#DIV/0!</v>
      </c>
      <c r="H520" s="5">
        <f t="shared" si="77"/>
        <v>0</v>
      </c>
    </row>
    <row r="521" spans="1:8">
      <c r="A521" s="333">
        <v>42</v>
      </c>
      <c r="B521" s="334"/>
      <c r="C521" s="335"/>
      <c r="D521" s="262" t="s">
        <v>72</v>
      </c>
      <c r="E521" s="5">
        <f t="shared" ref="E521" si="79">E522+E525</f>
        <v>0</v>
      </c>
      <c r="F521" s="272">
        <f t="shared" si="61"/>
        <v>0</v>
      </c>
      <c r="G521" s="235" t="e">
        <f t="shared" si="78"/>
        <v>#DIV/0!</v>
      </c>
      <c r="H521" s="5">
        <f t="shared" ref="H521" si="80">H522+H525</f>
        <v>0</v>
      </c>
    </row>
    <row r="522" spans="1:8">
      <c r="A522" s="333">
        <v>422</v>
      </c>
      <c r="B522" s="386"/>
      <c r="C522" s="387"/>
      <c r="D522" s="262" t="s">
        <v>80</v>
      </c>
      <c r="E522" s="5">
        <f t="shared" ref="E522" si="81">E523+E524</f>
        <v>0</v>
      </c>
      <c r="F522" s="272">
        <f t="shared" si="61"/>
        <v>0</v>
      </c>
      <c r="G522" s="235" t="e">
        <f t="shared" si="78"/>
        <v>#DIV/0!</v>
      </c>
      <c r="H522" s="5">
        <f t="shared" ref="H522" si="82">H523+H524</f>
        <v>0</v>
      </c>
    </row>
    <row r="523" spans="1:8">
      <c r="A523" s="351">
        <v>4221</v>
      </c>
      <c r="B523" s="386"/>
      <c r="C523" s="387"/>
      <c r="D523" s="209" t="s">
        <v>81</v>
      </c>
      <c r="E523" s="84">
        <v>0</v>
      </c>
      <c r="F523" s="272">
        <f t="shared" ref="F523:F569" si="83">H523-E523</f>
        <v>0</v>
      </c>
      <c r="G523" s="235" t="e">
        <f t="shared" si="78"/>
        <v>#DIV/0!</v>
      </c>
      <c r="H523" s="84">
        <v>0</v>
      </c>
    </row>
    <row r="524" spans="1:8">
      <c r="A524" s="351">
        <v>4227</v>
      </c>
      <c r="B524" s="386"/>
      <c r="C524" s="387"/>
      <c r="D524" s="209" t="s">
        <v>84</v>
      </c>
      <c r="E524" s="84">
        <v>0</v>
      </c>
      <c r="F524" s="272">
        <f t="shared" si="83"/>
        <v>0</v>
      </c>
      <c r="G524" s="235" t="e">
        <f t="shared" si="78"/>
        <v>#DIV/0!</v>
      </c>
      <c r="H524" s="84">
        <v>0</v>
      </c>
    </row>
    <row r="525" spans="1:8">
      <c r="A525" s="333">
        <v>424</v>
      </c>
      <c r="B525" s="334"/>
      <c r="C525" s="335"/>
      <c r="D525" s="262" t="s">
        <v>122</v>
      </c>
      <c r="E525" s="84">
        <v>0</v>
      </c>
      <c r="F525" s="272">
        <f t="shared" si="83"/>
        <v>0</v>
      </c>
      <c r="G525" s="235" t="e">
        <f t="shared" si="78"/>
        <v>#DIV/0!</v>
      </c>
      <c r="H525" s="84">
        <v>0</v>
      </c>
    </row>
    <row r="526" spans="1:8">
      <c r="A526" s="351">
        <v>4241</v>
      </c>
      <c r="B526" s="352"/>
      <c r="C526" s="353"/>
      <c r="D526" s="209" t="s">
        <v>123</v>
      </c>
      <c r="E526" s="84">
        <v>0</v>
      </c>
      <c r="F526" s="272">
        <f t="shared" si="83"/>
        <v>0</v>
      </c>
      <c r="G526" s="235" t="e">
        <f t="shared" si="78"/>
        <v>#DIV/0!</v>
      </c>
      <c r="H526" s="84">
        <v>0</v>
      </c>
    </row>
    <row r="527" spans="1:8" s="207" customFormat="1">
      <c r="A527" s="345" t="s">
        <v>299</v>
      </c>
      <c r="B527" s="346"/>
      <c r="C527" s="347"/>
      <c r="D527" s="251" t="s">
        <v>109</v>
      </c>
      <c r="E527" s="208">
        <f t="shared" ref="E527:H528" si="84">E528</f>
        <v>1000</v>
      </c>
      <c r="F527" s="272">
        <f t="shared" si="83"/>
        <v>0</v>
      </c>
      <c r="G527" s="235">
        <f t="shared" si="78"/>
        <v>0</v>
      </c>
      <c r="H527" s="208">
        <f t="shared" si="84"/>
        <v>1000</v>
      </c>
    </row>
    <row r="528" spans="1:8" s="207" customFormat="1">
      <c r="A528" s="354">
        <v>4</v>
      </c>
      <c r="B528" s="355"/>
      <c r="C528" s="356"/>
      <c r="D528" s="262" t="s">
        <v>71</v>
      </c>
      <c r="E528" s="5">
        <f t="shared" si="84"/>
        <v>1000</v>
      </c>
      <c r="F528" s="272">
        <f t="shared" si="83"/>
        <v>0</v>
      </c>
      <c r="G528" s="235">
        <f t="shared" si="78"/>
        <v>0</v>
      </c>
      <c r="H528" s="5">
        <f t="shared" si="84"/>
        <v>1000</v>
      </c>
    </row>
    <row r="529" spans="1:8" s="207" customFormat="1">
      <c r="A529" s="333">
        <v>42</v>
      </c>
      <c r="B529" s="334"/>
      <c r="C529" s="335"/>
      <c r="D529" s="262" t="s">
        <v>72</v>
      </c>
      <c r="E529" s="5">
        <f>E530+E534</f>
        <v>1000</v>
      </c>
      <c r="F529" s="272">
        <f t="shared" si="83"/>
        <v>0</v>
      </c>
      <c r="G529" s="235">
        <f t="shared" si="78"/>
        <v>0</v>
      </c>
      <c r="H529" s="5">
        <f>H530+H534</f>
        <v>1000</v>
      </c>
    </row>
    <row r="530" spans="1:8" s="207" customFormat="1">
      <c r="A530" s="333">
        <v>422</v>
      </c>
      <c r="B530" s="334"/>
      <c r="C530" s="335"/>
      <c r="D530" s="262" t="s">
        <v>80</v>
      </c>
      <c r="E530" s="5">
        <f>E531+E532+E533</f>
        <v>500</v>
      </c>
      <c r="F530" s="272">
        <f t="shared" si="83"/>
        <v>0</v>
      </c>
      <c r="G530" s="235">
        <f t="shared" si="78"/>
        <v>0</v>
      </c>
      <c r="H530" s="5">
        <f>H531+H532+H533</f>
        <v>500</v>
      </c>
    </row>
    <row r="531" spans="1:8">
      <c r="A531" s="351">
        <v>4221</v>
      </c>
      <c r="B531" s="352"/>
      <c r="C531" s="353"/>
      <c r="D531" s="209" t="s">
        <v>81</v>
      </c>
      <c r="E531" s="84">
        <v>0</v>
      </c>
      <c r="F531" s="272">
        <f t="shared" si="83"/>
        <v>0</v>
      </c>
      <c r="G531" s="235" t="e">
        <f t="shared" si="78"/>
        <v>#DIV/0!</v>
      </c>
      <c r="H531" s="84">
        <v>0</v>
      </c>
    </row>
    <row r="532" spans="1:8">
      <c r="A532" s="351">
        <v>4222</v>
      </c>
      <c r="B532" s="352"/>
      <c r="C532" s="353"/>
      <c r="D532" s="209" t="s">
        <v>124</v>
      </c>
      <c r="E532" s="84">
        <v>0</v>
      </c>
      <c r="F532" s="272">
        <f t="shared" si="83"/>
        <v>0</v>
      </c>
      <c r="G532" s="235" t="e">
        <f t="shared" si="78"/>
        <v>#DIV/0!</v>
      </c>
      <c r="H532" s="84">
        <v>0</v>
      </c>
    </row>
    <row r="533" spans="1:8">
      <c r="A533" s="247">
        <v>4227</v>
      </c>
      <c r="B533" s="248"/>
      <c r="C533" s="249"/>
      <c r="D533" s="209" t="s">
        <v>84</v>
      </c>
      <c r="E533" s="84">
        <v>500</v>
      </c>
      <c r="F533" s="272">
        <f t="shared" si="83"/>
        <v>0</v>
      </c>
      <c r="G533" s="235">
        <f t="shared" si="78"/>
        <v>0</v>
      </c>
      <c r="H533" s="84">
        <v>500</v>
      </c>
    </row>
    <row r="534" spans="1:8">
      <c r="A534" s="333">
        <v>424</v>
      </c>
      <c r="B534" s="334"/>
      <c r="C534" s="335"/>
      <c r="D534" s="262" t="s">
        <v>122</v>
      </c>
      <c r="E534" s="5">
        <f>E535</f>
        <v>500</v>
      </c>
      <c r="F534" s="272">
        <f t="shared" si="83"/>
        <v>0</v>
      </c>
      <c r="G534" s="235">
        <f t="shared" si="78"/>
        <v>0</v>
      </c>
      <c r="H534" s="5">
        <f>H535</f>
        <v>500</v>
      </c>
    </row>
    <row r="535" spans="1:8">
      <c r="A535" s="351">
        <v>4241</v>
      </c>
      <c r="B535" s="352"/>
      <c r="C535" s="353"/>
      <c r="D535" s="209" t="s">
        <v>123</v>
      </c>
      <c r="E535" s="84">
        <v>500</v>
      </c>
      <c r="F535" s="272">
        <f t="shared" si="83"/>
        <v>0</v>
      </c>
      <c r="G535" s="235">
        <f t="shared" si="78"/>
        <v>0</v>
      </c>
      <c r="H535" s="84">
        <v>500</v>
      </c>
    </row>
    <row r="536" spans="1:8" s="207" customFormat="1">
      <c r="A536" s="339" t="s">
        <v>125</v>
      </c>
      <c r="B536" s="340"/>
      <c r="C536" s="341"/>
      <c r="D536" s="250" t="s">
        <v>126</v>
      </c>
      <c r="E536" s="194">
        <v>0</v>
      </c>
      <c r="F536" s="272">
        <f t="shared" si="83"/>
        <v>0</v>
      </c>
      <c r="G536" s="235" t="e">
        <f t="shared" si="78"/>
        <v>#DIV/0!</v>
      </c>
      <c r="H536" s="194">
        <v>0</v>
      </c>
    </row>
    <row r="537" spans="1:8" s="207" customFormat="1">
      <c r="A537" s="345" t="s">
        <v>89</v>
      </c>
      <c r="B537" s="346"/>
      <c r="C537" s="347"/>
      <c r="D537" s="251" t="s">
        <v>90</v>
      </c>
      <c r="E537" s="208">
        <v>0</v>
      </c>
      <c r="F537" s="272">
        <f t="shared" si="83"/>
        <v>0</v>
      </c>
      <c r="G537" s="235" t="e">
        <f t="shared" si="78"/>
        <v>#DIV/0!</v>
      </c>
      <c r="H537" s="208">
        <v>0</v>
      </c>
    </row>
    <row r="538" spans="1:8" s="207" customFormat="1">
      <c r="A538" s="354">
        <v>3</v>
      </c>
      <c r="B538" s="355"/>
      <c r="C538" s="356"/>
      <c r="D538" s="262" t="s">
        <v>11</v>
      </c>
      <c r="E538" s="5">
        <v>0</v>
      </c>
      <c r="F538" s="272">
        <f t="shared" si="83"/>
        <v>0</v>
      </c>
      <c r="G538" s="235" t="e">
        <f t="shared" si="78"/>
        <v>#DIV/0!</v>
      </c>
      <c r="H538" s="5">
        <v>0</v>
      </c>
    </row>
    <row r="539" spans="1:8" s="207" customFormat="1">
      <c r="A539" s="333">
        <v>32</v>
      </c>
      <c r="B539" s="334"/>
      <c r="C539" s="335"/>
      <c r="D539" s="262" t="s">
        <v>12</v>
      </c>
      <c r="E539" s="5">
        <v>0</v>
      </c>
      <c r="F539" s="272">
        <f t="shared" si="83"/>
        <v>0</v>
      </c>
      <c r="G539" s="235" t="e">
        <f t="shared" si="78"/>
        <v>#DIV/0!</v>
      </c>
      <c r="H539" s="5">
        <v>0</v>
      </c>
    </row>
    <row r="540" spans="1:8" s="207" customFormat="1">
      <c r="A540" s="333">
        <v>323</v>
      </c>
      <c r="B540" s="334"/>
      <c r="C540" s="335"/>
      <c r="D540" s="262" t="s">
        <v>22</v>
      </c>
      <c r="E540" s="5">
        <v>0</v>
      </c>
      <c r="F540" s="272">
        <f t="shared" si="83"/>
        <v>0</v>
      </c>
      <c r="G540" s="235" t="e">
        <f t="shared" si="78"/>
        <v>#DIV/0!</v>
      </c>
      <c r="H540" s="5">
        <v>0</v>
      </c>
    </row>
    <row r="541" spans="1:8">
      <c r="A541" s="351">
        <v>3232</v>
      </c>
      <c r="B541" s="352"/>
      <c r="C541" s="353"/>
      <c r="D541" s="209" t="s">
        <v>42</v>
      </c>
      <c r="E541" s="84">
        <v>0</v>
      </c>
      <c r="F541" s="272">
        <f t="shared" si="83"/>
        <v>0</v>
      </c>
      <c r="G541" s="235" t="e">
        <f t="shared" si="78"/>
        <v>#DIV/0!</v>
      </c>
      <c r="H541" s="84">
        <v>0</v>
      </c>
    </row>
    <row r="542" spans="1:8" s="207" customFormat="1">
      <c r="A542" s="345" t="s">
        <v>95</v>
      </c>
      <c r="B542" s="346"/>
      <c r="C542" s="347"/>
      <c r="D542" s="251" t="s">
        <v>96</v>
      </c>
      <c r="E542" s="208">
        <v>0</v>
      </c>
      <c r="F542" s="272">
        <f t="shared" si="83"/>
        <v>0</v>
      </c>
      <c r="G542" s="235" t="e">
        <f t="shared" si="78"/>
        <v>#DIV/0!</v>
      </c>
      <c r="H542" s="208">
        <v>0</v>
      </c>
    </row>
    <row r="543" spans="1:8" s="207" customFormat="1">
      <c r="A543" s="354">
        <v>3</v>
      </c>
      <c r="B543" s="355"/>
      <c r="C543" s="356"/>
      <c r="D543" s="262" t="s">
        <v>11</v>
      </c>
      <c r="E543" s="5">
        <v>0</v>
      </c>
      <c r="F543" s="272">
        <f t="shared" si="83"/>
        <v>0</v>
      </c>
      <c r="G543" s="235" t="e">
        <f t="shared" si="78"/>
        <v>#DIV/0!</v>
      </c>
      <c r="H543" s="5">
        <v>0</v>
      </c>
    </row>
    <row r="544" spans="1:8" s="207" customFormat="1">
      <c r="A544" s="333">
        <v>32</v>
      </c>
      <c r="B544" s="334"/>
      <c r="C544" s="335"/>
      <c r="D544" s="262" t="s">
        <v>12</v>
      </c>
      <c r="E544" s="5">
        <v>0</v>
      </c>
      <c r="F544" s="272">
        <f t="shared" si="83"/>
        <v>0</v>
      </c>
      <c r="G544" s="235" t="e">
        <f t="shared" si="78"/>
        <v>#DIV/0!</v>
      </c>
      <c r="H544" s="5">
        <v>0</v>
      </c>
    </row>
    <row r="545" spans="1:8" s="207" customFormat="1">
      <c r="A545" s="333">
        <v>322</v>
      </c>
      <c r="B545" s="334"/>
      <c r="C545" s="335"/>
      <c r="D545" s="262" t="s">
        <v>17</v>
      </c>
      <c r="E545" s="5">
        <v>0</v>
      </c>
      <c r="F545" s="272">
        <f t="shared" si="83"/>
        <v>0</v>
      </c>
      <c r="G545" s="235" t="e">
        <f t="shared" si="78"/>
        <v>#DIV/0!</v>
      </c>
      <c r="H545" s="5">
        <v>0</v>
      </c>
    </row>
    <row r="546" spans="1:8" s="207" customFormat="1">
      <c r="A546" s="351">
        <v>3224</v>
      </c>
      <c r="B546" s="352"/>
      <c r="C546" s="353"/>
      <c r="D546" s="209" t="s">
        <v>41</v>
      </c>
      <c r="E546" s="84">
        <v>0</v>
      </c>
      <c r="F546" s="272">
        <f t="shared" si="83"/>
        <v>0</v>
      </c>
      <c r="G546" s="235" t="e">
        <f t="shared" si="78"/>
        <v>#DIV/0!</v>
      </c>
      <c r="H546" s="84">
        <v>0</v>
      </c>
    </row>
    <row r="547" spans="1:8" s="207" customFormat="1">
      <c r="A547" s="333">
        <v>323</v>
      </c>
      <c r="B547" s="334"/>
      <c r="C547" s="335"/>
      <c r="D547" s="262" t="s">
        <v>22</v>
      </c>
      <c r="E547" s="5">
        <v>0</v>
      </c>
      <c r="F547" s="272">
        <f t="shared" si="83"/>
        <v>0</v>
      </c>
      <c r="G547" s="235" t="e">
        <f t="shared" si="78"/>
        <v>#DIV/0!</v>
      </c>
      <c r="H547" s="5">
        <v>0</v>
      </c>
    </row>
    <row r="548" spans="1:8">
      <c r="A548" s="351">
        <v>3232</v>
      </c>
      <c r="B548" s="352"/>
      <c r="C548" s="353"/>
      <c r="D548" s="209" t="s">
        <v>42</v>
      </c>
      <c r="E548" s="84">
        <v>0</v>
      </c>
      <c r="F548" s="272">
        <f t="shared" si="83"/>
        <v>0</v>
      </c>
      <c r="G548" s="235" t="e">
        <f t="shared" si="78"/>
        <v>#DIV/0!</v>
      </c>
      <c r="H548" s="84">
        <v>0</v>
      </c>
    </row>
    <row r="549" spans="1:8" s="207" customFormat="1" ht="18.75" customHeight="1">
      <c r="A549" s="339" t="s">
        <v>127</v>
      </c>
      <c r="B549" s="340"/>
      <c r="C549" s="341"/>
      <c r="D549" s="250" t="s">
        <v>128</v>
      </c>
      <c r="E549" s="194">
        <f t="shared" ref="E549:H550" si="85">E550</f>
        <v>3500</v>
      </c>
      <c r="F549" s="272">
        <f t="shared" si="83"/>
        <v>0</v>
      </c>
      <c r="G549" s="235">
        <f t="shared" si="78"/>
        <v>0</v>
      </c>
      <c r="H549" s="194">
        <f t="shared" si="85"/>
        <v>3500</v>
      </c>
    </row>
    <row r="550" spans="1:8" s="207" customFormat="1">
      <c r="A550" s="345" t="s">
        <v>303</v>
      </c>
      <c r="B550" s="346"/>
      <c r="C550" s="347"/>
      <c r="D550" s="251" t="s">
        <v>104</v>
      </c>
      <c r="E550" s="208">
        <f t="shared" si="85"/>
        <v>3500</v>
      </c>
      <c r="F550" s="272">
        <f t="shared" si="83"/>
        <v>0</v>
      </c>
      <c r="G550" s="235">
        <f t="shared" si="78"/>
        <v>0</v>
      </c>
      <c r="H550" s="208">
        <f t="shared" si="85"/>
        <v>3500</v>
      </c>
    </row>
    <row r="551" spans="1:8" s="207" customFormat="1">
      <c r="A551" s="354">
        <v>3</v>
      </c>
      <c r="B551" s="355"/>
      <c r="C551" s="356"/>
      <c r="D551" s="262" t="s">
        <v>11</v>
      </c>
      <c r="E551" s="5">
        <f t="shared" ref="E551" si="86">E552+E557</f>
        <v>3500</v>
      </c>
      <c r="F551" s="272">
        <f t="shared" si="83"/>
        <v>0</v>
      </c>
      <c r="G551" s="235">
        <f t="shared" si="78"/>
        <v>0</v>
      </c>
      <c r="H551" s="5">
        <f t="shared" ref="H551" si="87">H552+H557</f>
        <v>3500</v>
      </c>
    </row>
    <row r="552" spans="1:8" s="207" customFormat="1">
      <c r="A552" s="333">
        <v>32</v>
      </c>
      <c r="B552" s="334"/>
      <c r="C552" s="335"/>
      <c r="D552" s="262" t="s">
        <v>12</v>
      </c>
      <c r="E552" s="5">
        <v>0</v>
      </c>
      <c r="F552" s="272">
        <f t="shared" si="83"/>
        <v>0</v>
      </c>
      <c r="G552" s="235" t="e">
        <f t="shared" si="78"/>
        <v>#DIV/0!</v>
      </c>
      <c r="H552" s="5">
        <v>0</v>
      </c>
    </row>
    <row r="553" spans="1:8" s="207" customFormat="1">
      <c r="A553" s="333">
        <v>322</v>
      </c>
      <c r="B553" s="334"/>
      <c r="C553" s="335"/>
      <c r="D553" s="262" t="s">
        <v>17</v>
      </c>
      <c r="E553" s="5">
        <v>0</v>
      </c>
      <c r="F553" s="272">
        <f t="shared" si="83"/>
        <v>0</v>
      </c>
      <c r="G553" s="235" t="e">
        <f t="shared" si="78"/>
        <v>#DIV/0!</v>
      </c>
      <c r="H553" s="5">
        <v>0</v>
      </c>
    </row>
    <row r="554" spans="1:8">
      <c r="A554" s="351">
        <v>3222</v>
      </c>
      <c r="B554" s="352"/>
      <c r="C554" s="353"/>
      <c r="D554" s="209" t="s">
        <v>48</v>
      </c>
      <c r="E554" s="84">
        <v>0</v>
      </c>
      <c r="F554" s="272">
        <f t="shared" si="83"/>
        <v>0</v>
      </c>
      <c r="G554" s="235" t="e">
        <f t="shared" si="78"/>
        <v>#DIV/0!</v>
      </c>
      <c r="H554" s="84">
        <v>0</v>
      </c>
    </row>
    <row r="555" spans="1:8" s="207" customFormat="1">
      <c r="A555" s="333">
        <v>329</v>
      </c>
      <c r="B555" s="334"/>
      <c r="C555" s="335"/>
      <c r="D555" s="262" t="s">
        <v>31</v>
      </c>
      <c r="E555" s="5">
        <v>0</v>
      </c>
      <c r="F555" s="272">
        <f t="shared" si="83"/>
        <v>0</v>
      </c>
      <c r="G555" s="235" t="e">
        <f t="shared" si="78"/>
        <v>#DIV/0!</v>
      </c>
      <c r="H555" s="5">
        <v>0</v>
      </c>
    </row>
    <row r="556" spans="1:8">
      <c r="A556" s="351">
        <v>3299</v>
      </c>
      <c r="B556" s="352"/>
      <c r="C556" s="353"/>
      <c r="D556" s="209" t="s">
        <v>31</v>
      </c>
      <c r="E556" s="84">
        <v>0</v>
      </c>
      <c r="F556" s="272">
        <f t="shared" si="83"/>
        <v>0</v>
      </c>
      <c r="G556" s="235" t="e">
        <f t="shared" si="78"/>
        <v>#DIV/0!</v>
      </c>
      <c r="H556" s="84">
        <v>0</v>
      </c>
    </row>
    <row r="557" spans="1:8" s="207" customFormat="1" ht="25.5">
      <c r="A557" s="333">
        <v>37</v>
      </c>
      <c r="B557" s="334"/>
      <c r="C557" s="335"/>
      <c r="D557" s="262" t="s">
        <v>68</v>
      </c>
      <c r="E557" s="5">
        <f>E558</f>
        <v>3500</v>
      </c>
      <c r="F557" s="272">
        <f t="shared" si="83"/>
        <v>0</v>
      </c>
      <c r="G557" s="235">
        <f t="shared" si="78"/>
        <v>0</v>
      </c>
      <c r="H557" s="5">
        <f>H558</f>
        <v>3500</v>
      </c>
    </row>
    <row r="558" spans="1:8" s="207" customFormat="1">
      <c r="A558" s="333">
        <v>372</v>
      </c>
      <c r="B558" s="334"/>
      <c r="C558" s="335"/>
      <c r="D558" s="262" t="s">
        <v>69</v>
      </c>
      <c r="E558" s="5">
        <f t="shared" ref="E558:H558" si="88">E559</f>
        <v>3500</v>
      </c>
      <c r="F558" s="272">
        <f t="shared" si="83"/>
        <v>0</v>
      </c>
      <c r="G558" s="235">
        <f t="shared" si="78"/>
        <v>0</v>
      </c>
      <c r="H558" s="5">
        <f t="shared" si="88"/>
        <v>3500</v>
      </c>
    </row>
    <row r="559" spans="1:8">
      <c r="A559" s="351">
        <v>3721</v>
      </c>
      <c r="B559" s="352"/>
      <c r="C559" s="353"/>
      <c r="D559" s="209" t="s">
        <v>129</v>
      </c>
      <c r="E559" s="84">
        <v>3500</v>
      </c>
      <c r="F559" s="272">
        <f t="shared" si="83"/>
        <v>0</v>
      </c>
      <c r="G559" s="235">
        <f t="shared" si="78"/>
        <v>0</v>
      </c>
      <c r="H559" s="84">
        <v>3500</v>
      </c>
    </row>
    <row r="560" spans="1:8" s="207" customFormat="1" ht="18.75" customHeight="1">
      <c r="A560" s="339" t="s">
        <v>130</v>
      </c>
      <c r="B560" s="340"/>
      <c r="C560" s="341"/>
      <c r="D560" s="250" t="s">
        <v>131</v>
      </c>
      <c r="E560" s="194">
        <f t="shared" ref="E560:H560" si="89">E561</f>
        <v>48500</v>
      </c>
      <c r="F560" s="272">
        <f t="shared" si="83"/>
        <v>0</v>
      </c>
      <c r="G560" s="235">
        <f t="shared" si="78"/>
        <v>0</v>
      </c>
      <c r="H560" s="194">
        <f t="shared" si="89"/>
        <v>48500</v>
      </c>
    </row>
    <row r="561" spans="1:8" s="207" customFormat="1">
      <c r="A561" s="345" t="s">
        <v>303</v>
      </c>
      <c r="B561" s="346"/>
      <c r="C561" s="347"/>
      <c r="D561" s="251" t="s">
        <v>104</v>
      </c>
      <c r="E561" s="208">
        <f t="shared" ref="E561" si="90">E562+E566</f>
        <v>48500</v>
      </c>
      <c r="F561" s="272">
        <f t="shared" si="83"/>
        <v>0</v>
      </c>
      <c r="G561" s="235">
        <f t="shared" si="78"/>
        <v>0</v>
      </c>
      <c r="H561" s="208">
        <f t="shared" ref="H561" si="91">H562+H566</f>
        <v>48500</v>
      </c>
    </row>
    <row r="562" spans="1:8" s="207" customFormat="1">
      <c r="A562" s="354">
        <v>3</v>
      </c>
      <c r="B562" s="355"/>
      <c r="C562" s="356"/>
      <c r="D562" s="262" t="s">
        <v>11</v>
      </c>
      <c r="E562" s="5">
        <f t="shared" ref="E562:H564" si="92">E563</f>
        <v>22000</v>
      </c>
      <c r="F562" s="272">
        <f t="shared" si="83"/>
        <v>0</v>
      </c>
      <c r="G562" s="235">
        <f t="shared" si="78"/>
        <v>0</v>
      </c>
      <c r="H562" s="5">
        <f t="shared" si="92"/>
        <v>22000</v>
      </c>
    </row>
    <row r="563" spans="1:8" s="207" customFormat="1" ht="25.5">
      <c r="A563" s="333">
        <v>37</v>
      </c>
      <c r="B563" s="334"/>
      <c r="C563" s="335"/>
      <c r="D563" s="262" t="s">
        <v>68</v>
      </c>
      <c r="E563" s="5">
        <f t="shared" si="92"/>
        <v>22000</v>
      </c>
      <c r="F563" s="272">
        <f t="shared" si="83"/>
        <v>0</v>
      </c>
      <c r="G563" s="235">
        <f t="shared" si="78"/>
        <v>0</v>
      </c>
      <c r="H563" s="5">
        <f t="shared" si="92"/>
        <v>22000</v>
      </c>
    </row>
    <row r="564" spans="1:8" s="207" customFormat="1">
      <c r="A564" s="333">
        <v>372</v>
      </c>
      <c r="B564" s="334"/>
      <c r="C564" s="335"/>
      <c r="D564" s="262" t="s">
        <v>69</v>
      </c>
      <c r="E564" s="5">
        <f t="shared" si="92"/>
        <v>22000</v>
      </c>
      <c r="F564" s="272">
        <f t="shared" si="83"/>
        <v>0</v>
      </c>
      <c r="G564" s="235">
        <f t="shared" si="78"/>
        <v>0</v>
      </c>
      <c r="H564" s="5">
        <f t="shared" si="92"/>
        <v>22000</v>
      </c>
    </row>
    <row r="565" spans="1:8">
      <c r="A565" s="351">
        <v>3722</v>
      </c>
      <c r="B565" s="352"/>
      <c r="C565" s="353"/>
      <c r="D565" s="209" t="s">
        <v>132</v>
      </c>
      <c r="E565" s="84">
        <v>22000</v>
      </c>
      <c r="F565" s="272">
        <f t="shared" si="83"/>
        <v>0</v>
      </c>
      <c r="G565" s="235">
        <f t="shared" si="78"/>
        <v>0</v>
      </c>
      <c r="H565" s="84">
        <v>22000</v>
      </c>
    </row>
    <row r="566" spans="1:8" s="207" customFormat="1">
      <c r="A566" s="354">
        <v>4</v>
      </c>
      <c r="B566" s="355"/>
      <c r="C566" s="356"/>
      <c r="D566" s="262" t="s">
        <v>71</v>
      </c>
      <c r="E566" s="5">
        <f t="shared" ref="E566:H568" si="93">E567</f>
        <v>26500</v>
      </c>
      <c r="F566" s="272">
        <f t="shared" si="83"/>
        <v>0</v>
      </c>
      <c r="G566" s="235">
        <f t="shared" si="78"/>
        <v>0</v>
      </c>
      <c r="H566" s="5">
        <f t="shared" si="93"/>
        <v>26500</v>
      </c>
    </row>
    <row r="567" spans="1:8" s="207" customFormat="1">
      <c r="A567" s="333">
        <v>42</v>
      </c>
      <c r="B567" s="334"/>
      <c r="C567" s="335"/>
      <c r="D567" s="262" t="s">
        <v>72</v>
      </c>
      <c r="E567" s="5">
        <f t="shared" si="93"/>
        <v>26500</v>
      </c>
      <c r="F567" s="272">
        <f t="shared" si="83"/>
        <v>0</v>
      </c>
      <c r="G567" s="235">
        <f t="shared" si="78"/>
        <v>0</v>
      </c>
      <c r="H567" s="5">
        <f t="shared" si="93"/>
        <v>26500</v>
      </c>
    </row>
    <row r="568" spans="1:8" s="207" customFormat="1">
      <c r="A568" s="333">
        <v>424</v>
      </c>
      <c r="B568" s="334"/>
      <c r="C568" s="335"/>
      <c r="D568" s="262" t="s">
        <v>122</v>
      </c>
      <c r="E568" s="5">
        <f t="shared" si="93"/>
        <v>26500</v>
      </c>
      <c r="F568" s="272">
        <f t="shared" si="83"/>
        <v>0</v>
      </c>
      <c r="G568" s="235">
        <f t="shared" si="78"/>
        <v>0</v>
      </c>
      <c r="H568" s="5">
        <f t="shared" si="93"/>
        <v>26500</v>
      </c>
    </row>
    <row r="569" spans="1:8">
      <c r="A569" s="351">
        <v>4241</v>
      </c>
      <c r="B569" s="352"/>
      <c r="C569" s="353"/>
      <c r="D569" s="209" t="s">
        <v>123</v>
      </c>
      <c r="E569" s="84">
        <v>26500</v>
      </c>
      <c r="F569" s="272">
        <f t="shared" si="83"/>
        <v>0</v>
      </c>
      <c r="G569" s="235">
        <f t="shared" si="78"/>
        <v>0</v>
      </c>
      <c r="H569" s="84">
        <v>26500</v>
      </c>
    </row>
  </sheetData>
  <mergeCells count="537">
    <mergeCell ref="A339:C339"/>
    <mergeCell ref="A340:C340"/>
    <mergeCell ref="A342:C342"/>
    <mergeCell ref="A413:C413"/>
    <mergeCell ref="A414:C414"/>
    <mergeCell ref="A566:C566"/>
    <mergeCell ref="A567:C567"/>
    <mergeCell ref="A568:C568"/>
    <mergeCell ref="A569:C569"/>
    <mergeCell ref="A346:C346"/>
    <mergeCell ref="A345:C345"/>
    <mergeCell ref="A416:C416"/>
    <mergeCell ref="A415:C415"/>
    <mergeCell ref="A560:C560"/>
    <mergeCell ref="A561:C561"/>
    <mergeCell ref="A562:C562"/>
    <mergeCell ref="A563:C563"/>
    <mergeCell ref="A564:C564"/>
    <mergeCell ref="A565:C565"/>
    <mergeCell ref="A554:C554"/>
    <mergeCell ref="A555:C555"/>
    <mergeCell ref="A556:C556"/>
    <mergeCell ref="A557:C557"/>
    <mergeCell ref="A558:C558"/>
    <mergeCell ref="A559:C559"/>
    <mergeCell ref="A548:C548"/>
    <mergeCell ref="A549:C549"/>
    <mergeCell ref="A550:C550"/>
    <mergeCell ref="A551:C551"/>
    <mergeCell ref="A552:C552"/>
    <mergeCell ref="A553:C553"/>
    <mergeCell ref="A542:C542"/>
    <mergeCell ref="A543:C543"/>
    <mergeCell ref="A544:C544"/>
    <mergeCell ref="A545:C545"/>
    <mergeCell ref="A546:C546"/>
    <mergeCell ref="A547:C547"/>
    <mergeCell ref="A536:C536"/>
    <mergeCell ref="A537:C537"/>
    <mergeCell ref="A538:C538"/>
    <mergeCell ref="A539:C539"/>
    <mergeCell ref="A540:C540"/>
    <mergeCell ref="A541:C541"/>
    <mergeCell ref="A529:C529"/>
    <mergeCell ref="A530:C530"/>
    <mergeCell ref="A531:C531"/>
    <mergeCell ref="A532:C532"/>
    <mergeCell ref="A534:C534"/>
    <mergeCell ref="A535:C535"/>
    <mergeCell ref="A523:C523"/>
    <mergeCell ref="A524:C524"/>
    <mergeCell ref="A525:C525"/>
    <mergeCell ref="A526:C526"/>
    <mergeCell ref="A527:C527"/>
    <mergeCell ref="A528:C528"/>
    <mergeCell ref="A517:C517"/>
    <mergeCell ref="A518:C518"/>
    <mergeCell ref="A519:C519"/>
    <mergeCell ref="A520:C520"/>
    <mergeCell ref="A521:C521"/>
    <mergeCell ref="A522:C522"/>
    <mergeCell ref="A511:C511"/>
    <mergeCell ref="A512:C512"/>
    <mergeCell ref="A513:C513"/>
    <mergeCell ref="A514:C514"/>
    <mergeCell ref="A515:C515"/>
    <mergeCell ref="A516:C516"/>
    <mergeCell ref="A504:C504"/>
    <mergeCell ref="A505:C505"/>
    <mergeCell ref="A506:C506"/>
    <mergeCell ref="A507:C507"/>
    <mergeCell ref="A508:C508"/>
    <mergeCell ref="A509:C509"/>
    <mergeCell ref="A498:C498"/>
    <mergeCell ref="A499:C499"/>
    <mergeCell ref="A500:C500"/>
    <mergeCell ref="A501:C501"/>
    <mergeCell ref="A502:C502"/>
    <mergeCell ref="A503:C503"/>
    <mergeCell ref="A492:C492"/>
    <mergeCell ref="A493:C493"/>
    <mergeCell ref="A494:C494"/>
    <mergeCell ref="A495:C495"/>
    <mergeCell ref="A496:C496"/>
    <mergeCell ref="A497:C497"/>
    <mergeCell ref="A486:C486"/>
    <mergeCell ref="A487:C487"/>
    <mergeCell ref="A488:C488"/>
    <mergeCell ref="A489:C489"/>
    <mergeCell ref="A490:C490"/>
    <mergeCell ref="A491:C491"/>
    <mergeCell ref="A480:C480"/>
    <mergeCell ref="A481:C481"/>
    <mergeCell ref="A482:C482"/>
    <mergeCell ref="A483:C483"/>
    <mergeCell ref="A484:C484"/>
    <mergeCell ref="A485:C485"/>
    <mergeCell ref="A474:C474"/>
    <mergeCell ref="A475:C475"/>
    <mergeCell ref="A476:C476"/>
    <mergeCell ref="A477:C477"/>
    <mergeCell ref="A478:C478"/>
    <mergeCell ref="A479:C479"/>
    <mergeCell ref="A468:C468"/>
    <mergeCell ref="A469:C469"/>
    <mergeCell ref="A470:C470"/>
    <mergeCell ref="A471:C471"/>
    <mergeCell ref="A472:C472"/>
    <mergeCell ref="A473:C473"/>
    <mergeCell ref="A462:C462"/>
    <mergeCell ref="A463:C463"/>
    <mergeCell ref="A464:C464"/>
    <mergeCell ref="A465:C465"/>
    <mergeCell ref="A466:C466"/>
    <mergeCell ref="A467:C467"/>
    <mergeCell ref="A456:C456"/>
    <mergeCell ref="A457:C457"/>
    <mergeCell ref="A458:C458"/>
    <mergeCell ref="A459:C459"/>
    <mergeCell ref="A460:C460"/>
    <mergeCell ref="A461:C461"/>
    <mergeCell ref="A450:C450"/>
    <mergeCell ref="A451:C451"/>
    <mergeCell ref="A452:C452"/>
    <mergeCell ref="A453:C453"/>
    <mergeCell ref="A454:C454"/>
    <mergeCell ref="A455:C455"/>
    <mergeCell ref="A444:C444"/>
    <mergeCell ref="A445:C445"/>
    <mergeCell ref="A446:C446"/>
    <mergeCell ref="A447:C447"/>
    <mergeCell ref="A448:C448"/>
    <mergeCell ref="A449:C449"/>
    <mergeCell ref="A438:C438"/>
    <mergeCell ref="A439:C439"/>
    <mergeCell ref="A440:C440"/>
    <mergeCell ref="A441:C441"/>
    <mergeCell ref="A442:C442"/>
    <mergeCell ref="A443:C443"/>
    <mergeCell ref="A433:C433"/>
    <mergeCell ref="A434:C434"/>
    <mergeCell ref="A435:C435"/>
    <mergeCell ref="A436:C436"/>
    <mergeCell ref="A437:C437"/>
    <mergeCell ref="A426:C426"/>
    <mergeCell ref="A427:C427"/>
    <mergeCell ref="A428:C428"/>
    <mergeCell ref="A429:C429"/>
    <mergeCell ref="A431:C431"/>
    <mergeCell ref="A420:C420"/>
    <mergeCell ref="A421:C421"/>
    <mergeCell ref="A422:C422"/>
    <mergeCell ref="A423:C423"/>
    <mergeCell ref="A425:C425"/>
    <mergeCell ref="A410:C410"/>
    <mergeCell ref="A411:C411"/>
    <mergeCell ref="A412:C412"/>
    <mergeCell ref="A417:C417"/>
    <mergeCell ref="A418:C418"/>
    <mergeCell ref="A419:C419"/>
    <mergeCell ref="A402:C402"/>
    <mergeCell ref="A403:C403"/>
    <mergeCell ref="A404:C404"/>
    <mergeCell ref="A406:C406"/>
    <mergeCell ref="A408:C408"/>
    <mergeCell ref="A409:C409"/>
    <mergeCell ref="A395:C395"/>
    <mergeCell ref="A396:C396"/>
    <mergeCell ref="A397:C397"/>
    <mergeCell ref="A398:C398"/>
    <mergeCell ref="A400:C400"/>
    <mergeCell ref="A401:C401"/>
    <mergeCell ref="A389:C389"/>
    <mergeCell ref="A390:C390"/>
    <mergeCell ref="A391:C391"/>
    <mergeCell ref="A392:C392"/>
    <mergeCell ref="A393:C393"/>
    <mergeCell ref="A394:C394"/>
    <mergeCell ref="A383:C383"/>
    <mergeCell ref="A384:C384"/>
    <mergeCell ref="A385:C385"/>
    <mergeCell ref="A386:C386"/>
    <mergeCell ref="A387:C387"/>
    <mergeCell ref="A388:C388"/>
    <mergeCell ref="A373:C373"/>
    <mergeCell ref="A378:C378"/>
    <mergeCell ref="A379:C379"/>
    <mergeCell ref="A380:C380"/>
    <mergeCell ref="A381:C381"/>
    <mergeCell ref="A382:C382"/>
    <mergeCell ref="A365:C365"/>
    <mergeCell ref="A366:C366"/>
    <mergeCell ref="A367:C367"/>
    <mergeCell ref="A368:C368"/>
    <mergeCell ref="A371:C371"/>
    <mergeCell ref="A372:C372"/>
    <mergeCell ref="A359:C359"/>
    <mergeCell ref="A360:C360"/>
    <mergeCell ref="A361:C361"/>
    <mergeCell ref="A362:C362"/>
    <mergeCell ref="A363:C363"/>
    <mergeCell ref="A364:C364"/>
    <mergeCell ref="A353:C353"/>
    <mergeCell ref="A354:C354"/>
    <mergeCell ref="A355:C355"/>
    <mergeCell ref="A356:C356"/>
    <mergeCell ref="A357:C357"/>
    <mergeCell ref="A358:C358"/>
    <mergeCell ref="A347:C347"/>
    <mergeCell ref="A348:C348"/>
    <mergeCell ref="A349:C349"/>
    <mergeCell ref="A350:C350"/>
    <mergeCell ref="A351:C351"/>
    <mergeCell ref="A352:C352"/>
    <mergeCell ref="A335:C335"/>
    <mergeCell ref="A336:C336"/>
    <mergeCell ref="A337:C337"/>
    <mergeCell ref="A338:C338"/>
    <mergeCell ref="A329:C329"/>
    <mergeCell ref="A330:C330"/>
    <mergeCell ref="A331:C331"/>
    <mergeCell ref="A332:C332"/>
    <mergeCell ref="A333:C333"/>
    <mergeCell ref="A334:C334"/>
    <mergeCell ref="A323:C323"/>
    <mergeCell ref="A324:C324"/>
    <mergeCell ref="A325:C325"/>
    <mergeCell ref="A326:C326"/>
    <mergeCell ref="A327:C327"/>
    <mergeCell ref="A328:C328"/>
    <mergeCell ref="A317:C317"/>
    <mergeCell ref="A318:C318"/>
    <mergeCell ref="A319:C319"/>
    <mergeCell ref="A320:C320"/>
    <mergeCell ref="A321:C321"/>
    <mergeCell ref="A322:C322"/>
    <mergeCell ref="A308:C308"/>
    <mergeCell ref="A311:C311"/>
    <mergeCell ref="A313:C313"/>
    <mergeCell ref="A314:C314"/>
    <mergeCell ref="A315:C315"/>
    <mergeCell ref="A316:C316"/>
    <mergeCell ref="A302:C302"/>
    <mergeCell ref="A303:C303"/>
    <mergeCell ref="A304:C304"/>
    <mergeCell ref="A305:C305"/>
    <mergeCell ref="A306:C306"/>
    <mergeCell ref="A307:C307"/>
    <mergeCell ref="A296:C296"/>
    <mergeCell ref="A297:C297"/>
    <mergeCell ref="A298:C298"/>
    <mergeCell ref="A299:C299"/>
    <mergeCell ref="A300:C300"/>
    <mergeCell ref="A301:C301"/>
    <mergeCell ref="A290:C290"/>
    <mergeCell ref="A291:C291"/>
    <mergeCell ref="A292:C292"/>
    <mergeCell ref="A293:C293"/>
    <mergeCell ref="A294:C294"/>
    <mergeCell ref="A295:C295"/>
    <mergeCell ref="A283:C283"/>
    <mergeCell ref="A284:C284"/>
    <mergeCell ref="A285:C285"/>
    <mergeCell ref="A286:C286"/>
    <mergeCell ref="A287:C287"/>
    <mergeCell ref="A289:C289"/>
    <mergeCell ref="A277:C277"/>
    <mergeCell ref="A278:C278"/>
    <mergeCell ref="A279:C279"/>
    <mergeCell ref="A280:C280"/>
    <mergeCell ref="A281:C281"/>
    <mergeCell ref="A282:C282"/>
    <mergeCell ref="A271:C271"/>
    <mergeCell ref="A272:C272"/>
    <mergeCell ref="A273:C273"/>
    <mergeCell ref="A274:C274"/>
    <mergeCell ref="A275:C275"/>
    <mergeCell ref="A276:C276"/>
    <mergeCell ref="A264:C264"/>
    <mergeCell ref="A265:C265"/>
    <mergeCell ref="A266:C266"/>
    <mergeCell ref="A267:C267"/>
    <mergeCell ref="A269:C269"/>
    <mergeCell ref="A270:C270"/>
    <mergeCell ref="A258:C258"/>
    <mergeCell ref="A259:C259"/>
    <mergeCell ref="A260:C260"/>
    <mergeCell ref="A261:C261"/>
    <mergeCell ref="A262:C262"/>
    <mergeCell ref="A263:C263"/>
    <mergeCell ref="A248:C248"/>
    <mergeCell ref="A249:C249"/>
    <mergeCell ref="A250:C250"/>
    <mergeCell ref="A251:C251"/>
    <mergeCell ref="A252:C252"/>
    <mergeCell ref="A257:C257"/>
    <mergeCell ref="A245:C245"/>
    <mergeCell ref="A246:C246"/>
    <mergeCell ref="A247:C247"/>
    <mergeCell ref="A234:C234"/>
    <mergeCell ref="A235:C235"/>
    <mergeCell ref="A236:C236"/>
    <mergeCell ref="A237:C237"/>
    <mergeCell ref="A238:C238"/>
    <mergeCell ref="A239:C239"/>
    <mergeCell ref="A179:C179"/>
    <mergeCell ref="A219:C219"/>
    <mergeCell ref="A205:C205"/>
    <mergeCell ref="A220:C220"/>
    <mergeCell ref="A221:C221"/>
    <mergeCell ref="A228:C228"/>
    <mergeCell ref="A229:C229"/>
    <mergeCell ref="A230:C230"/>
    <mergeCell ref="A231:C231"/>
    <mergeCell ref="A212:C212"/>
    <mergeCell ref="A213:C213"/>
    <mergeCell ref="A214:C214"/>
    <mergeCell ref="A215:C215"/>
    <mergeCell ref="A216:C216"/>
    <mergeCell ref="A217:C217"/>
    <mergeCell ref="A218:C218"/>
    <mergeCell ref="A192:C192"/>
    <mergeCell ref="A193:C193"/>
    <mergeCell ref="A194:C194"/>
    <mergeCell ref="A211:C211"/>
    <mergeCell ref="A210:C210"/>
    <mergeCell ref="A209:C209"/>
    <mergeCell ref="A208:C208"/>
    <mergeCell ref="A207:C207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65:C165"/>
    <mergeCell ref="A166:C166"/>
    <mergeCell ref="A167:C167"/>
    <mergeCell ref="A168:C168"/>
    <mergeCell ref="A169:C169"/>
    <mergeCell ref="A159:C159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33:C133"/>
    <mergeCell ref="A134:C134"/>
    <mergeCell ref="A135:C135"/>
    <mergeCell ref="A136:C136"/>
    <mergeCell ref="A137:C137"/>
    <mergeCell ref="A138:C138"/>
    <mergeCell ref="A141:C141"/>
    <mergeCell ref="A142:C142"/>
    <mergeCell ref="A143:C143"/>
    <mergeCell ref="A150:C150"/>
    <mergeCell ref="A151:C151"/>
    <mergeCell ref="A152:C152"/>
    <mergeCell ref="A153:C153"/>
    <mergeCell ref="A154:C154"/>
    <mergeCell ref="A144:C144"/>
    <mergeCell ref="A145:C145"/>
    <mergeCell ref="A146:C146"/>
    <mergeCell ref="A147:C147"/>
    <mergeCell ref="A148:C148"/>
    <mergeCell ref="A149:C149"/>
    <mergeCell ref="A127:C127"/>
    <mergeCell ref="A128:C128"/>
    <mergeCell ref="A129:C129"/>
    <mergeCell ref="A130:C130"/>
    <mergeCell ref="A131:C131"/>
    <mergeCell ref="A132:C132"/>
    <mergeCell ref="A126:C126"/>
    <mergeCell ref="A139:C139"/>
    <mergeCell ref="A140:C140"/>
    <mergeCell ref="A120:C120"/>
    <mergeCell ref="A121:C121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C118"/>
    <mergeCell ref="A119:C119"/>
    <mergeCell ref="A108:C108"/>
    <mergeCell ref="A109:C109"/>
    <mergeCell ref="A110:C110"/>
    <mergeCell ref="A111:C111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78:C78"/>
    <mergeCell ref="A79:C79"/>
    <mergeCell ref="A96:C96"/>
    <mergeCell ref="A97:C97"/>
    <mergeCell ref="A98:C98"/>
    <mergeCell ref="A99:C99"/>
    <mergeCell ref="A100:C100"/>
    <mergeCell ref="A101:C101"/>
    <mergeCell ref="A92:C92"/>
    <mergeCell ref="A93:C93"/>
    <mergeCell ref="A94:C94"/>
    <mergeCell ref="A95:C95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7:C57"/>
    <mergeCell ref="A58:C58"/>
    <mergeCell ref="A59:C59"/>
    <mergeCell ref="A28:C28"/>
    <mergeCell ref="A52:C52"/>
    <mergeCell ref="A53:C53"/>
    <mergeCell ref="A56:C56"/>
    <mergeCell ref="A47:C47"/>
    <mergeCell ref="A48:C48"/>
    <mergeCell ref="A49:C49"/>
    <mergeCell ref="A50:C50"/>
    <mergeCell ref="A51:C51"/>
    <mergeCell ref="A55:C55"/>
    <mergeCell ref="A1:I1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3:E3"/>
    <mergeCell ref="A4:C4"/>
    <mergeCell ref="A6:C6"/>
    <mergeCell ref="A9:C9"/>
    <mergeCell ref="A10:C10"/>
    <mergeCell ref="A17:C17"/>
    <mergeCell ref="A18:C18"/>
    <mergeCell ref="A19:C19"/>
    <mergeCell ref="A5:C5"/>
    <mergeCell ref="A8:C8"/>
    <mergeCell ref="A11:C11"/>
    <mergeCell ref="A12:C12"/>
    <mergeCell ref="A13:C13"/>
    <mergeCell ref="A14:C14"/>
    <mergeCell ref="A15:C15"/>
    <mergeCell ref="A16:C16"/>
    <mergeCell ref="A20:C20"/>
    <mergeCell ref="A21:C21"/>
    <mergeCell ref="A22:C22"/>
    <mergeCell ref="A206:C206"/>
    <mergeCell ref="A195:C195"/>
    <mergeCell ref="A196:C196"/>
    <mergeCell ref="A54:C54"/>
    <mergeCell ref="A184:C184"/>
    <mergeCell ref="A185:C185"/>
    <mergeCell ref="A186:C186"/>
    <mergeCell ref="A86:C86"/>
    <mergeCell ref="A87:C87"/>
    <mergeCell ref="A88:C88"/>
    <mergeCell ref="A89:C89"/>
    <mergeCell ref="A90:C90"/>
    <mergeCell ref="A91:C91"/>
    <mergeCell ref="A80:C80"/>
    <mergeCell ref="A81:C81"/>
    <mergeCell ref="A82:C82"/>
    <mergeCell ref="A83:C83"/>
    <mergeCell ref="A84:C84"/>
    <mergeCell ref="A85:C85"/>
    <mergeCell ref="A180:C180"/>
    <mergeCell ref="A181:C181"/>
    <mergeCell ref="A202:C202"/>
    <mergeCell ref="A203:C203"/>
    <mergeCell ref="A204:C204"/>
    <mergeCell ref="A341:C341"/>
    <mergeCell ref="A182:C182"/>
    <mergeCell ref="A183:C183"/>
    <mergeCell ref="A190:C190"/>
    <mergeCell ref="A191:C191"/>
    <mergeCell ref="A197:C197"/>
    <mergeCell ref="A198:C198"/>
    <mergeCell ref="A199:C199"/>
    <mergeCell ref="A200:C200"/>
    <mergeCell ref="A201:C201"/>
    <mergeCell ref="A232:C232"/>
    <mergeCell ref="A233:C233"/>
    <mergeCell ref="A222:C222"/>
    <mergeCell ref="A223:C223"/>
    <mergeCell ref="A224:C224"/>
    <mergeCell ref="A225:C225"/>
    <mergeCell ref="A226:C226"/>
    <mergeCell ref="A227:C227"/>
    <mergeCell ref="A241:C241"/>
    <mergeCell ref="A243:C243"/>
    <mergeCell ref="A244:C244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9"/>
  <sheetViews>
    <sheetView zoomScale="115" zoomScaleNormal="115" workbookViewId="0">
      <selection activeCell="E579" sqref="E579"/>
    </sheetView>
  </sheetViews>
  <sheetFormatPr defaultRowHeight="12.75"/>
  <cols>
    <col min="1" max="1" width="7.42578125" style="79" bestFit="1" customWidth="1"/>
    <col min="2" max="2" width="8.42578125" style="79" bestFit="1" customWidth="1"/>
    <col min="3" max="3" width="15.5703125" style="79" customWidth="1"/>
    <col min="4" max="4" width="53.85546875" style="79" customWidth="1"/>
    <col min="5" max="6" width="31.140625" style="79" customWidth="1"/>
    <col min="7" max="7" width="9.28515625" style="239" hidden="1" customWidth="1"/>
    <col min="8" max="8" width="31.140625" style="79" customWidth="1"/>
    <col min="9" max="16384" width="9.140625" style="79"/>
  </cols>
  <sheetData>
    <row r="1" spans="1:9" s="198" customFormat="1" ht="42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s="198" customFormat="1">
      <c r="A2" s="285"/>
      <c r="B2" s="285"/>
      <c r="C2" s="285"/>
      <c r="D2" s="285"/>
      <c r="E2" s="285"/>
      <c r="F2" s="285"/>
      <c r="G2" s="234"/>
      <c r="H2" s="285"/>
    </row>
    <row r="3" spans="1:9" s="198" customFormat="1" ht="25.5" customHeight="1">
      <c r="A3" s="357" t="s">
        <v>0</v>
      </c>
      <c r="B3" s="358"/>
      <c r="C3" s="358"/>
      <c r="D3" s="358"/>
      <c r="E3" s="358"/>
      <c r="G3" s="233"/>
      <c r="H3" s="199"/>
    </row>
    <row r="4" spans="1:9" s="198" customFormat="1" ht="22.5" customHeight="1">
      <c r="A4" s="359" t="s">
        <v>1</v>
      </c>
      <c r="B4" s="360"/>
      <c r="C4" s="361"/>
      <c r="D4" s="200" t="s">
        <v>2</v>
      </c>
      <c r="E4" s="201" t="s">
        <v>3</v>
      </c>
      <c r="F4" s="201" t="s">
        <v>136</v>
      </c>
      <c r="G4" s="267" t="s">
        <v>137</v>
      </c>
      <c r="H4" s="266" t="s">
        <v>134</v>
      </c>
    </row>
    <row r="5" spans="1:9" s="271" customFormat="1" ht="11.25" customHeight="1">
      <c r="A5" s="365"/>
      <c r="B5" s="366"/>
      <c r="C5" s="367"/>
      <c r="D5" s="268"/>
      <c r="E5" s="268" t="s">
        <v>138</v>
      </c>
      <c r="F5" s="268" t="s">
        <v>139</v>
      </c>
      <c r="G5" s="269" t="s">
        <v>140</v>
      </c>
      <c r="H5" s="270" t="s">
        <v>141</v>
      </c>
    </row>
    <row r="6" spans="1:9" s="204" customFormat="1">
      <c r="A6" s="362"/>
      <c r="B6" s="363"/>
      <c r="C6" s="364"/>
      <c r="D6" s="202" t="s">
        <v>4</v>
      </c>
      <c r="E6" s="203">
        <f>E8+E55+E205+E219+E197</f>
        <v>2690325</v>
      </c>
      <c r="F6" s="272">
        <f>H6-E6</f>
        <v>-37961.509999999776</v>
      </c>
      <c r="G6" s="235">
        <f>F6/E6*100</f>
        <v>-1.4110380716084403</v>
      </c>
      <c r="H6" s="272">
        <f>H8+H55+H205+H219</f>
        <v>2652363.4900000002</v>
      </c>
    </row>
    <row r="7" spans="1:9" s="204" customFormat="1">
      <c r="A7" s="286"/>
      <c r="B7" s="287"/>
      <c r="C7" s="288"/>
      <c r="D7" s="202"/>
      <c r="E7" s="203"/>
      <c r="F7" s="272">
        <f t="shared" ref="F7:F70" si="0">H7-E7</f>
        <v>0</v>
      </c>
      <c r="G7" s="235" t="e">
        <f t="shared" ref="G7:G70" si="1">F7/E7*100</f>
        <v>#DIV/0!</v>
      </c>
      <c r="H7" s="272"/>
    </row>
    <row r="8" spans="1:9" s="204" customFormat="1">
      <c r="A8" s="342" t="s">
        <v>310</v>
      </c>
      <c r="B8" s="343"/>
      <c r="C8" s="344"/>
      <c r="D8" s="274" t="s">
        <v>311</v>
      </c>
      <c r="E8" s="205">
        <f>E9</f>
        <v>79344</v>
      </c>
      <c r="F8" s="272">
        <f t="shared" si="0"/>
        <v>26326</v>
      </c>
      <c r="G8" s="235">
        <f t="shared" si="1"/>
        <v>33.179572494454526</v>
      </c>
      <c r="H8" s="206">
        <f>H9</f>
        <v>105670</v>
      </c>
    </row>
    <row r="9" spans="1:9" s="207" customFormat="1" ht="25.5">
      <c r="A9" s="336" t="s">
        <v>5</v>
      </c>
      <c r="B9" s="337"/>
      <c r="C9" s="338"/>
      <c r="D9" s="275" t="s">
        <v>6</v>
      </c>
      <c r="E9" s="196">
        <f>E10+E41+E49</f>
        <v>79344</v>
      </c>
      <c r="F9" s="272">
        <f t="shared" si="0"/>
        <v>26326</v>
      </c>
      <c r="G9" s="235">
        <f t="shared" si="1"/>
        <v>33.179572494454526</v>
      </c>
      <c r="H9" s="196">
        <f>H10+H41+H49</f>
        <v>105670</v>
      </c>
    </row>
    <row r="10" spans="1:9" s="207" customFormat="1" ht="30.75" customHeight="1">
      <c r="A10" s="339" t="s">
        <v>7</v>
      </c>
      <c r="B10" s="340"/>
      <c r="C10" s="341"/>
      <c r="D10" s="273" t="s">
        <v>8</v>
      </c>
      <c r="E10" s="194">
        <f t="shared" ref="E10:H11" si="2">E11</f>
        <v>65867</v>
      </c>
      <c r="F10" s="272">
        <f t="shared" si="0"/>
        <v>13753</v>
      </c>
      <c r="G10" s="235">
        <f t="shared" si="1"/>
        <v>20.879955060956167</v>
      </c>
      <c r="H10" s="194">
        <f t="shared" si="2"/>
        <v>79620</v>
      </c>
    </row>
    <row r="11" spans="1:9" s="207" customFormat="1">
      <c r="A11" s="345" t="s">
        <v>289</v>
      </c>
      <c r="B11" s="346"/>
      <c r="C11" s="347"/>
      <c r="D11" s="276" t="s">
        <v>10</v>
      </c>
      <c r="E11" s="208">
        <f t="shared" si="2"/>
        <v>65867</v>
      </c>
      <c r="F11" s="272">
        <f t="shared" si="0"/>
        <v>13753</v>
      </c>
      <c r="G11" s="235">
        <f t="shared" si="1"/>
        <v>20.879955060956167</v>
      </c>
      <c r="H11" s="208">
        <f t="shared" si="2"/>
        <v>79620</v>
      </c>
    </row>
    <row r="12" spans="1:9" s="207" customFormat="1">
      <c r="A12" s="354">
        <v>3</v>
      </c>
      <c r="B12" s="355"/>
      <c r="C12" s="356"/>
      <c r="D12" s="292" t="s">
        <v>11</v>
      </c>
      <c r="E12" s="5">
        <f>E13+E38</f>
        <v>65867</v>
      </c>
      <c r="F12" s="272">
        <f t="shared" si="0"/>
        <v>13753</v>
      </c>
      <c r="G12" s="235">
        <f t="shared" si="1"/>
        <v>20.879955060956167</v>
      </c>
      <c r="H12" s="5">
        <f>H13+H38</f>
        <v>79620</v>
      </c>
    </row>
    <row r="13" spans="1:9" s="207" customFormat="1">
      <c r="A13" s="333">
        <v>32</v>
      </c>
      <c r="B13" s="334"/>
      <c r="C13" s="335"/>
      <c r="D13" s="292" t="s">
        <v>12</v>
      </c>
      <c r="E13" s="5">
        <f>SUM(E14+E18+E23+E32)</f>
        <v>64367</v>
      </c>
      <c r="F13" s="272">
        <f t="shared" si="0"/>
        <v>13453</v>
      </c>
      <c r="G13" s="235">
        <f t="shared" si="1"/>
        <v>20.90046141656439</v>
      </c>
      <c r="H13" s="5">
        <f>SUM(H14+H18+H23+H32)</f>
        <v>77820</v>
      </c>
    </row>
    <row r="14" spans="1:9" s="207" customFormat="1" hidden="1">
      <c r="A14" s="333">
        <v>321</v>
      </c>
      <c r="B14" s="334"/>
      <c r="C14" s="335"/>
      <c r="D14" s="292" t="s">
        <v>13</v>
      </c>
      <c r="E14" s="5">
        <f t="shared" ref="E14" si="3">E15+E16+E17</f>
        <v>3450</v>
      </c>
      <c r="F14" s="272">
        <f t="shared" si="0"/>
        <v>3534.5599999999995</v>
      </c>
      <c r="G14" s="235">
        <f t="shared" si="1"/>
        <v>102.4510144927536</v>
      </c>
      <c r="H14" s="5">
        <f t="shared" ref="H14" si="4">H15+H16+H17</f>
        <v>6984.5599999999995</v>
      </c>
    </row>
    <row r="15" spans="1:9" hidden="1">
      <c r="A15" s="351">
        <v>3211</v>
      </c>
      <c r="B15" s="352"/>
      <c r="C15" s="353"/>
      <c r="D15" s="209" t="s">
        <v>14</v>
      </c>
      <c r="E15" s="85">
        <v>3000</v>
      </c>
      <c r="F15" s="272">
        <f t="shared" si="0"/>
        <v>1059.21</v>
      </c>
      <c r="G15" s="235">
        <f t="shared" si="1"/>
        <v>35.307000000000002</v>
      </c>
      <c r="H15" s="85">
        <v>4059.21</v>
      </c>
    </row>
    <row r="16" spans="1:9" hidden="1">
      <c r="A16" s="351">
        <v>3213</v>
      </c>
      <c r="B16" s="352"/>
      <c r="C16" s="353"/>
      <c r="D16" s="209" t="s">
        <v>15</v>
      </c>
      <c r="E16" s="85">
        <v>400</v>
      </c>
      <c r="F16" s="272">
        <f t="shared" si="0"/>
        <v>-200</v>
      </c>
      <c r="G16" s="235">
        <f t="shared" si="1"/>
        <v>-50</v>
      </c>
      <c r="H16" s="85">
        <v>200</v>
      </c>
    </row>
    <row r="17" spans="1:8" hidden="1">
      <c r="A17" s="351">
        <v>3214</v>
      </c>
      <c r="B17" s="352"/>
      <c r="C17" s="353"/>
      <c r="D17" s="209" t="s">
        <v>16</v>
      </c>
      <c r="E17" s="85">
        <v>50</v>
      </c>
      <c r="F17" s="272">
        <f t="shared" si="0"/>
        <v>2675.35</v>
      </c>
      <c r="G17" s="235">
        <f t="shared" si="1"/>
        <v>5350.7</v>
      </c>
      <c r="H17" s="85">
        <v>2725.35</v>
      </c>
    </row>
    <row r="18" spans="1:8" s="207" customFormat="1" hidden="1">
      <c r="A18" s="333">
        <v>322</v>
      </c>
      <c r="B18" s="334"/>
      <c r="C18" s="335"/>
      <c r="D18" s="292" t="s">
        <v>17</v>
      </c>
      <c r="E18" s="5">
        <f t="shared" ref="E18" si="5">SUM(E19:E22)</f>
        <v>40557</v>
      </c>
      <c r="F18" s="272">
        <f t="shared" si="0"/>
        <v>10726.100000000006</v>
      </c>
      <c r="G18" s="235">
        <f t="shared" si="1"/>
        <v>26.446975861133726</v>
      </c>
      <c r="H18" s="5">
        <f t="shared" ref="H18" si="6">SUM(H19:H22)</f>
        <v>51283.100000000006</v>
      </c>
    </row>
    <row r="19" spans="1:8" hidden="1">
      <c r="A19" s="351">
        <v>3221</v>
      </c>
      <c r="B19" s="352"/>
      <c r="C19" s="353"/>
      <c r="D19" s="209" t="s">
        <v>18</v>
      </c>
      <c r="E19" s="85">
        <v>14857</v>
      </c>
      <c r="F19" s="272">
        <f t="shared" si="0"/>
        <v>3215.7200000000012</v>
      </c>
      <c r="G19" s="235">
        <f t="shared" si="1"/>
        <v>21.644477350743767</v>
      </c>
      <c r="H19" s="85">
        <v>18072.72</v>
      </c>
    </row>
    <row r="20" spans="1:8" hidden="1">
      <c r="A20" s="351">
        <v>3223</v>
      </c>
      <c r="B20" s="352"/>
      <c r="C20" s="353"/>
      <c r="D20" s="209" t="s">
        <v>19</v>
      </c>
      <c r="E20" s="85">
        <v>25000</v>
      </c>
      <c r="F20" s="272">
        <f t="shared" si="0"/>
        <v>6193.130000000001</v>
      </c>
      <c r="G20" s="235">
        <f t="shared" si="1"/>
        <v>24.772520000000004</v>
      </c>
      <c r="H20" s="85">
        <v>31193.13</v>
      </c>
    </row>
    <row r="21" spans="1:8" hidden="1">
      <c r="A21" s="351">
        <v>3225</v>
      </c>
      <c r="B21" s="352"/>
      <c r="C21" s="353"/>
      <c r="D21" s="209" t="s">
        <v>20</v>
      </c>
      <c r="E21" s="85">
        <v>100</v>
      </c>
      <c r="F21" s="272">
        <f t="shared" si="0"/>
        <v>1100</v>
      </c>
      <c r="G21" s="235">
        <f t="shared" si="1"/>
        <v>1100</v>
      </c>
      <c r="H21" s="85">
        <v>1200</v>
      </c>
    </row>
    <row r="22" spans="1:8" hidden="1">
      <c r="A22" s="351">
        <v>3227</v>
      </c>
      <c r="B22" s="352"/>
      <c r="C22" s="353"/>
      <c r="D22" s="209" t="s">
        <v>21</v>
      </c>
      <c r="E22" s="85">
        <v>600</v>
      </c>
      <c r="F22" s="272">
        <f t="shared" si="0"/>
        <v>217.25</v>
      </c>
      <c r="G22" s="235">
        <f t="shared" si="1"/>
        <v>36.208333333333329</v>
      </c>
      <c r="H22" s="85">
        <v>817.25</v>
      </c>
    </row>
    <row r="23" spans="1:8" s="207" customFormat="1" hidden="1">
      <c r="A23" s="333">
        <v>323</v>
      </c>
      <c r="B23" s="334"/>
      <c r="C23" s="335"/>
      <c r="D23" s="292" t="s">
        <v>22</v>
      </c>
      <c r="E23" s="5">
        <f>SUM(E24:E31)</f>
        <v>20010</v>
      </c>
      <c r="F23" s="272">
        <f t="shared" si="0"/>
        <v>-747.65999999999985</v>
      </c>
      <c r="G23" s="235">
        <f t="shared" si="1"/>
        <v>-3.7364317841079449</v>
      </c>
      <c r="H23" s="5">
        <f>SUM(H24:H31)</f>
        <v>19262.34</v>
      </c>
    </row>
    <row r="24" spans="1:8" hidden="1">
      <c r="A24" s="351">
        <v>3231</v>
      </c>
      <c r="B24" s="352"/>
      <c r="C24" s="353"/>
      <c r="D24" s="209" t="s">
        <v>23</v>
      </c>
      <c r="E24" s="85">
        <v>1700</v>
      </c>
      <c r="F24" s="272">
        <f t="shared" si="0"/>
        <v>140</v>
      </c>
      <c r="G24" s="235">
        <f t="shared" si="1"/>
        <v>8.235294117647058</v>
      </c>
      <c r="H24" s="85">
        <v>1840</v>
      </c>
    </row>
    <row r="25" spans="1:8" hidden="1">
      <c r="A25" s="351">
        <v>3233</v>
      </c>
      <c r="B25" s="352"/>
      <c r="C25" s="353"/>
      <c r="D25" s="209" t="s">
        <v>24</v>
      </c>
      <c r="E25" s="85">
        <v>0</v>
      </c>
      <c r="F25" s="272">
        <f t="shared" si="0"/>
        <v>0</v>
      </c>
      <c r="G25" s="235" t="e">
        <f t="shared" si="1"/>
        <v>#DIV/0!</v>
      </c>
      <c r="H25" s="85">
        <v>0</v>
      </c>
    </row>
    <row r="26" spans="1:8" hidden="1">
      <c r="A26" s="351">
        <v>3234</v>
      </c>
      <c r="B26" s="352"/>
      <c r="C26" s="353"/>
      <c r="D26" s="209" t="s">
        <v>25</v>
      </c>
      <c r="E26" s="85">
        <v>8000</v>
      </c>
      <c r="F26" s="272">
        <f t="shared" si="0"/>
        <v>-600</v>
      </c>
      <c r="G26" s="235">
        <f t="shared" si="1"/>
        <v>-7.5</v>
      </c>
      <c r="H26" s="85">
        <v>7400</v>
      </c>
    </row>
    <row r="27" spans="1:8" hidden="1">
      <c r="A27" s="351">
        <v>3235</v>
      </c>
      <c r="B27" s="352"/>
      <c r="C27" s="353"/>
      <c r="D27" s="209" t="s">
        <v>26</v>
      </c>
      <c r="E27" s="85">
        <v>1300</v>
      </c>
      <c r="F27" s="272">
        <f t="shared" si="0"/>
        <v>-660</v>
      </c>
      <c r="G27" s="235">
        <f t="shared" si="1"/>
        <v>-50.769230769230766</v>
      </c>
      <c r="H27" s="85">
        <v>640</v>
      </c>
    </row>
    <row r="28" spans="1:8" hidden="1">
      <c r="A28" s="351">
        <v>3236</v>
      </c>
      <c r="B28" s="352"/>
      <c r="C28" s="353"/>
      <c r="D28" s="209" t="s">
        <v>27</v>
      </c>
      <c r="E28" s="85">
        <v>5500</v>
      </c>
      <c r="F28" s="272">
        <f t="shared" si="0"/>
        <v>1900</v>
      </c>
      <c r="G28" s="235">
        <f t="shared" si="1"/>
        <v>34.545454545454547</v>
      </c>
      <c r="H28" s="85">
        <v>7400</v>
      </c>
    </row>
    <row r="29" spans="1:8" hidden="1">
      <c r="A29" s="351">
        <v>3237</v>
      </c>
      <c r="B29" s="352"/>
      <c r="C29" s="353"/>
      <c r="D29" s="209" t="s">
        <v>28</v>
      </c>
      <c r="E29" s="85">
        <v>1300</v>
      </c>
      <c r="F29" s="272">
        <f t="shared" si="0"/>
        <v>-1175</v>
      </c>
      <c r="G29" s="235">
        <f t="shared" si="1"/>
        <v>-90.384615384615387</v>
      </c>
      <c r="H29" s="85">
        <v>125</v>
      </c>
    </row>
    <row r="30" spans="1:8" hidden="1">
      <c r="A30" s="351">
        <v>3238</v>
      </c>
      <c r="B30" s="352"/>
      <c r="C30" s="353"/>
      <c r="D30" s="209" t="s">
        <v>29</v>
      </c>
      <c r="E30" s="85">
        <v>2200</v>
      </c>
      <c r="F30" s="272">
        <f t="shared" si="0"/>
        <v>-400</v>
      </c>
      <c r="G30" s="235">
        <f t="shared" si="1"/>
        <v>-18.181818181818183</v>
      </c>
      <c r="H30" s="85">
        <v>1800</v>
      </c>
    </row>
    <row r="31" spans="1:8" hidden="1">
      <c r="A31" s="351">
        <v>3239</v>
      </c>
      <c r="B31" s="352"/>
      <c r="C31" s="353"/>
      <c r="D31" s="209" t="s">
        <v>30</v>
      </c>
      <c r="E31" s="85">
        <v>10</v>
      </c>
      <c r="F31" s="272">
        <f t="shared" si="0"/>
        <v>47.34</v>
      </c>
      <c r="G31" s="235">
        <f t="shared" si="1"/>
        <v>473.4</v>
      </c>
      <c r="H31" s="85">
        <v>57.34</v>
      </c>
    </row>
    <row r="32" spans="1:8" s="207" customFormat="1" hidden="1">
      <c r="A32" s="333">
        <v>329</v>
      </c>
      <c r="B32" s="334"/>
      <c r="C32" s="335"/>
      <c r="D32" s="292" t="s">
        <v>31</v>
      </c>
      <c r="E32" s="5">
        <f t="shared" ref="E32" si="7">SUM(E33:E37)</f>
        <v>350</v>
      </c>
      <c r="F32" s="272">
        <f t="shared" si="0"/>
        <v>-60</v>
      </c>
      <c r="G32" s="235">
        <f t="shared" si="1"/>
        <v>-17.142857142857142</v>
      </c>
      <c r="H32" s="5">
        <f t="shared" ref="H32" si="8">SUM(H33:H37)</f>
        <v>290</v>
      </c>
    </row>
    <row r="33" spans="1:8" hidden="1">
      <c r="A33" s="351">
        <v>3292</v>
      </c>
      <c r="B33" s="352"/>
      <c r="C33" s="353"/>
      <c r="D33" s="209" t="s">
        <v>32</v>
      </c>
      <c r="E33" s="85">
        <v>0</v>
      </c>
      <c r="F33" s="272">
        <f t="shared" si="0"/>
        <v>0</v>
      </c>
      <c r="G33" s="235" t="e">
        <f t="shared" si="1"/>
        <v>#DIV/0!</v>
      </c>
      <c r="H33" s="85">
        <v>0</v>
      </c>
    </row>
    <row r="34" spans="1:8" hidden="1">
      <c r="A34" s="351">
        <v>3293</v>
      </c>
      <c r="B34" s="352"/>
      <c r="C34" s="353"/>
      <c r="D34" s="209" t="s">
        <v>33</v>
      </c>
      <c r="E34" s="85">
        <v>0</v>
      </c>
      <c r="F34" s="272">
        <f t="shared" si="0"/>
        <v>0</v>
      </c>
      <c r="G34" s="235" t="e">
        <f t="shared" si="1"/>
        <v>#DIV/0!</v>
      </c>
      <c r="H34" s="85">
        <v>0</v>
      </c>
    </row>
    <row r="35" spans="1:8" hidden="1">
      <c r="A35" s="351">
        <v>3294</v>
      </c>
      <c r="B35" s="352"/>
      <c r="C35" s="353"/>
      <c r="D35" s="209" t="s">
        <v>34</v>
      </c>
      <c r="E35" s="85">
        <v>200</v>
      </c>
      <c r="F35" s="272">
        <f t="shared" si="0"/>
        <v>50</v>
      </c>
      <c r="G35" s="235">
        <f t="shared" si="1"/>
        <v>25</v>
      </c>
      <c r="H35" s="85">
        <v>250</v>
      </c>
    </row>
    <row r="36" spans="1:8" hidden="1">
      <c r="A36" s="351">
        <v>3295</v>
      </c>
      <c r="B36" s="352"/>
      <c r="C36" s="353"/>
      <c r="D36" s="209" t="s">
        <v>35</v>
      </c>
      <c r="E36" s="85">
        <v>50</v>
      </c>
      <c r="F36" s="272">
        <f t="shared" si="0"/>
        <v>-10</v>
      </c>
      <c r="G36" s="235">
        <f t="shared" si="1"/>
        <v>-20</v>
      </c>
      <c r="H36" s="85">
        <v>40</v>
      </c>
    </row>
    <row r="37" spans="1:8" hidden="1">
      <c r="A37" s="351">
        <v>3299</v>
      </c>
      <c r="B37" s="352"/>
      <c r="C37" s="353"/>
      <c r="D37" s="209" t="s">
        <v>31</v>
      </c>
      <c r="E37" s="85">
        <v>100</v>
      </c>
      <c r="F37" s="272">
        <f t="shared" si="0"/>
        <v>-100</v>
      </c>
      <c r="G37" s="235">
        <f t="shared" si="1"/>
        <v>-100</v>
      </c>
      <c r="H37" s="85">
        <v>0</v>
      </c>
    </row>
    <row r="38" spans="1:8" s="207" customFormat="1">
      <c r="A38" s="333">
        <v>34</v>
      </c>
      <c r="B38" s="334"/>
      <c r="C38" s="335"/>
      <c r="D38" s="292" t="s">
        <v>36</v>
      </c>
      <c r="E38" s="5">
        <f t="shared" ref="E38:H38" si="9">SUM(E39)</f>
        <v>1500</v>
      </c>
      <c r="F38" s="272">
        <f t="shared" si="0"/>
        <v>300</v>
      </c>
      <c r="G38" s="235">
        <f t="shared" si="1"/>
        <v>20</v>
      </c>
      <c r="H38" s="5">
        <f t="shared" si="9"/>
        <v>1800</v>
      </c>
    </row>
    <row r="39" spans="1:8" s="207" customFormat="1" hidden="1">
      <c r="A39" s="333">
        <v>343</v>
      </c>
      <c r="B39" s="334"/>
      <c r="C39" s="335"/>
      <c r="D39" s="292" t="s">
        <v>37</v>
      </c>
      <c r="E39" s="5">
        <f t="shared" ref="E39:H39" si="10">E40</f>
        <v>1500</v>
      </c>
      <c r="F39" s="272">
        <f t="shared" si="0"/>
        <v>300</v>
      </c>
      <c r="G39" s="235">
        <f t="shared" si="1"/>
        <v>20</v>
      </c>
      <c r="H39" s="5">
        <f t="shared" si="10"/>
        <v>1800</v>
      </c>
    </row>
    <row r="40" spans="1:8" hidden="1">
      <c r="A40" s="351">
        <v>3431</v>
      </c>
      <c r="B40" s="352"/>
      <c r="C40" s="353"/>
      <c r="D40" s="209" t="s">
        <v>38</v>
      </c>
      <c r="E40" s="85">
        <v>1500</v>
      </c>
      <c r="F40" s="272">
        <f t="shared" si="0"/>
        <v>300</v>
      </c>
      <c r="G40" s="235">
        <f t="shared" si="1"/>
        <v>20</v>
      </c>
      <c r="H40" s="85">
        <v>1800</v>
      </c>
    </row>
    <row r="41" spans="1:8" s="207" customFormat="1" ht="25.5">
      <c r="A41" s="339" t="s">
        <v>39</v>
      </c>
      <c r="B41" s="340"/>
      <c r="C41" s="341"/>
      <c r="D41" s="273" t="s">
        <v>40</v>
      </c>
      <c r="E41" s="194">
        <f t="shared" ref="E41:H43" si="11">E42</f>
        <v>13477</v>
      </c>
      <c r="F41" s="272">
        <f t="shared" si="0"/>
        <v>923</v>
      </c>
      <c r="G41" s="235">
        <f t="shared" si="1"/>
        <v>6.8487052014543286</v>
      </c>
      <c r="H41" s="194">
        <f t="shared" si="11"/>
        <v>14400</v>
      </c>
    </row>
    <row r="42" spans="1:8" s="207" customFormat="1">
      <c r="A42" s="345" t="s">
        <v>289</v>
      </c>
      <c r="B42" s="346"/>
      <c r="C42" s="347"/>
      <c r="D42" s="276" t="s">
        <v>10</v>
      </c>
      <c r="E42" s="208">
        <f t="shared" si="11"/>
        <v>13477</v>
      </c>
      <c r="F42" s="272">
        <f t="shared" si="0"/>
        <v>923</v>
      </c>
      <c r="G42" s="235">
        <f t="shared" si="1"/>
        <v>6.8487052014543286</v>
      </c>
      <c r="H42" s="208">
        <f t="shared" si="11"/>
        <v>14400</v>
      </c>
    </row>
    <row r="43" spans="1:8" s="207" customFormat="1">
      <c r="A43" s="354">
        <v>3</v>
      </c>
      <c r="B43" s="355"/>
      <c r="C43" s="356"/>
      <c r="D43" s="292" t="s">
        <v>11</v>
      </c>
      <c r="E43" s="5">
        <f t="shared" si="11"/>
        <v>13477</v>
      </c>
      <c r="F43" s="272">
        <f t="shared" si="0"/>
        <v>923</v>
      </c>
      <c r="G43" s="235">
        <f t="shared" si="1"/>
        <v>6.8487052014543286</v>
      </c>
      <c r="H43" s="5">
        <f t="shared" si="11"/>
        <v>14400</v>
      </c>
    </row>
    <row r="44" spans="1:8" s="207" customFormat="1">
      <c r="A44" s="333">
        <v>32</v>
      </c>
      <c r="B44" s="334"/>
      <c r="C44" s="335"/>
      <c r="D44" s="292" t="s">
        <v>12</v>
      </c>
      <c r="E44" s="5">
        <f t="shared" ref="E44" si="12">E45+E47</f>
        <v>13477</v>
      </c>
      <c r="F44" s="272">
        <f t="shared" si="0"/>
        <v>923</v>
      </c>
      <c r="G44" s="235">
        <f t="shared" si="1"/>
        <v>6.8487052014543286</v>
      </c>
      <c r="H44" s="5">
        <f t="shared" ref="H44" si="13">H45+H47</f>
        <v>14400</v>
      </c>
    </row>
    <row r="45" spans="1:8" s="207" customFormat="1" hidden="1">
      <c r="A45" s="333">
        <v>322</v>
      </c>
      <c r="B45" s="334"/>
      <c r="C45" s="335"/>
      <c r="D45" s="292" t="s">
        <v>17</v>
      </c>
      <c r="E45" s="5">
        <f t="shared" ref="E45:H45" si="14">E46</f>
        <v>4200</v>
      </c>
      <c r="F45" s="272">
        <f t="shared" si="0"/>
        <v>-642.76000000000022</v>
      </c>
      <c r="G45" s="235">
        <f t="shared" si="1"/>
        <v>-15.303809523809528</v>
      </c>
      <c r="H45" s="5">
        <f t="shared" si="14"/>
        <v>3557.24</v>
      </c>
    </row>
    <row r="46" spans="1:8" hidden="1">
      <c r="A46" s="351">
        <v>3224</v>
      </c>
      <c r="B46" s="352"/>
      <c r="C46" s="353"/>
      <c r="D46" s="209" t="s">
        <v>41</v>
      </c>
      <c r="E46" s="85">
        <v>4200</v>
      </c>
      <c r="F46" s="272">
        <f t="shared" si="0"/>
        <v>-642.76000000000022</v>
      </c>
      <c r="G46" s="235">
        <f t="shared" si="1"/>
        <v>-15.303809523809528</v>
      </c>
      <c r="H46" s="85">
        <v>3557.24</v>
      </c>
    </row>
    <row r="47" spans="1:8" s="207" customFormat="1" hidden="1">
      <c r="A47" s="333">
        <v>323</v>
      </c>
      <c r="B47" s="334"/>
      <c r="C47" s="335"/>
      <c r="D47" s="292" t="s">
        <v>22</v>
      </c>
      <c r="E47" s="5">
        <f>E48</f>
        <v>9277</v>
      </c>
      <c r="F47" s="272">
        <f t="shared" si="0"/>
        <v>1565.7600000000002</v>
      </c>
      <c r="G47" s="235">
        <f t="shared" si="1"/>
        <v>16.877870001077937</v>
      </c>
      <c r="H47" s="5">
        <f>H48</f>
        <v>10842.76</v>
      </c>
    </row>
    <row r="48" spans="1:8" hidden="1">
      <c r="A48" s="351">
        <v>3232</v>
      </c>
      <c r="B48" s="352"/>
      <c r="C48" s="353"/>
      <c r="D48" s="209" t="s">
        <v>42</v>
      </c>
      <c r="E48" s="85">
        <v>9277</v>
      </c>
      <c r="F48" s="272">
        <f t="shared" si="0"/>
        <v>1565.7600000000002</v>
      </c>
      <c r="G48" s="235">
        <f t="shared" si="1"/>
        <v>16.877870001077937</v>
      </c>
      <c r="H48" s="85">
        <v>10842.76</v>
      </c>
    </row>
    <row r="49" spans="1:8">
      <c r="A49" s="339" t="s">
        <v>43</v>
      </c>
      <c r="B49" s="340"/>
      <c r="C49" s="341"/>
      <c r="D49" s="273" t="s">
        <v>44</v>
      </c>
      <c r="E49" s="194">
        <v>0</v>
      </c>
      <c r="F49" s="272">
        <f t="shared" si="0"/>
        <v>11650</v>
      </c>
      <c r="G49" s="235" t="e">
        <f t="shared" si="1"/>
        <v>#DIV/0!</v>
      </c>
      <c r="H49" s="194">
        <f>H50</f>
        <v>11650</v>
      </c>
    </row>
    <row r="50" spans="1:8">
      <c r="A50" s="345" t="s">
        <v>289</v>
      </c>
      <c r="B50" s="346"/>
      <c r="C50" s="347"/>
      <c r="D50" s="276" t="s">
        <v>10</v>
      </c>
      <c r="E50" s="208">
        <v>0</v>
      </c>
      <c r="F50" s="272">
        <f t="shared" si="0"/>
        <v>11650</v>
      </c>
      <c r="G50" s="235" t="e">
        <f t="shared" si="1"/>
        <v>#DIV/0!</v>
      </c>
      <c r="H50" s="208">
        <f>H54</f>
        <v>11650</v>
      </c>
    </row>
    <row r="51" spans="1:8">
      <c r="A51" s="354">
        <v>3</v>
      </c>
      <c r="B51" s="355"/>
      <c r="C51" s="356"/>
      <c r="D51" s="292" t="s">
        <v>11</v>
      </c>
      <c r="E51" s="210">
        <v>0</v>
      </c>
      <c r="F51" s="272">
        <f t="shared" si="0"/>
        <v>0</v>
      </c>
      <c r="G51" s="235" t="e">
        <f t="shared" si="1"/>
        <v>#DIV/0!</v>
      </c>
      <c r="H51" s="210">
        <v>0</v>
      </c>
    </row>
    <row r="52" spans="1:8">
      <c r="A52" s="333">
        <v>32</v>
      </c>
      <c r="B52" s="334"/>
      <c r="C52" s="335"/>
      <c r="D52" s="292" t="s">
        <v>12</v>
      </c>
      <c r="E52" s="210">
        <v>0</v>
      </c>
      <c r="F52" s="272">
        <f t="shared" si="0"/>
        <v>0</v>
      </c>
      <c r="G52" s="235" t="e">
        <f t="shared" si="1"/>
        <v>#DIV/0!</v>
      </c>
      <c r="H52" s="210">
        <v>0</v>
      </c>
    </row>
    <row r="53" spans="1:8" hidden="1">
      <c r="A53" s="333">
        <v>322</v>
      </c>
      <c r="B53" s="334"/>
      <c r="C53" s="335"/>
      <c r="D53" s="292" t="s">
        <v>17</v>
      </c>
      <c r="E53" s="210">
        <v>0</v>
      </c>
      <c r="F53" s="272">
        <f t="shared" si="0"/>
        <v>0</v>
      </c>
      <c r="G53" s="235" t="e">
        <f t="shared" si="1"/>
        <v>#DIV/0!</v>
      </c>
      <c r="H53" s="210">
        <v>0</v>
      </c>
    </row>
    <row r="54" spans="1:8" hidden="1">
      <c r="A54" s="351">
        <v>3223</v>
      </c>
      <c r="B54" s="352"/>
      <c r="C54" s="353"/>
      <c r="D54" s="209" t="s">
        <v>19</v>
      </c>
      <c r="E54" s="85">
        <v>0</v>
      </c>
      <c r="F54" s="272">
        <f t="shared" si="0"/>
        <v>11650</v>
      </c>
      <c r="G54" s="235" t="e">
        <f t="shared" si="1"/>
        <v>#DIV/0!</v>
      </c>
      <c r="H54" s="85">
        <v>11650</v>
      </c>
    </row>
    <row r="55" spans="1:8">
      <c r="A55" s="342" t="s">
        <v>312</v>
      </c>
      <c r="B55" s="343"/>
      <c r="C55" s="344"/>
      <c r="D55" s="274" t="s">
        <v>313</v>
      </c>
      <c r="E55" s="195">
        <f>E56+E170+E190</f>
        <v>123531</v>
      </c>
      <c r="F55" s="272">
        <f t="shared" si="0"/>
        <v>-54226.28</v>
      </c>
      <c r="G55" s="235">
        <f t="shared" si="1"/>
        <v>-43.896900373185673</v>
      </c>
      <c r="H55" s="195">
        <f>H56+H170+H190</f>
        <v>69304.72</v>
      </c>
    </row>
    <row r="56" spans="1:8" s="207" customFormat="1" ht="22.5" customHeight="1">
      <c r="A56" s="336" t="s">
        <v>5</v>
      </c>
      <c r="B56" s="337"/>
      <c r="C56" s="338"/>
      <c r="D56" s="275" t="s">
        <v>45</v>
      </c>
      <c r="E56" s="196">
        <f>E57+E73+E80+E86+E92+E126+E155</f>
        <v>53531</v>
      </c>
      <c r="F56" s="272">
        <f t="shared" si="0"/>
        <v>6748.7200000000012</v>
      </c>
      <c r="G56" s="235">
        <f t="shared" si="1"/>
        <v>12.607124843548601</v>
      </c>
      <c r="H56" s="196">
        <f>H57+H73+H80+H86+H92+H126+H155</f>
        <v>60279.72</v>
      </c>
    </row>
    <row r="57" spans="1:8" s="207" customFormat="1">
      <c r="A57" s="339" t="s">
        <v>290</v>
      </c>
      <c r="B57" s="340"/>
      <c r="C57" s="341"/>
      <c r="D57" s="273" t="s">
        <v>46</v>
      </c>
      <c r="E57" s="194">
        <f>E58</f>
        <v>0</v>
      </c>
      <c r="F57" s="272">
        <f t="shared" si="0"/>
        <v>0</v>
      </c>
      <c r="G57" s="235" t="e">
        <f t="shared" si="1"/>
        <v>#DIV/0!</v>
      </c>
      <c r="H57" s="194">
        <f>H58</f>
        <v>0</v>
      </c>
    </row>
    <row r="58" spans="1:8" s="207" customFormat="1">
      <c r="A58" s="345" t="s">
        <v>9</v>
      </c>
      <c r="B58" s="346"/>
      <c r="C58" s="347"/>
      <c r="D58" s="276" t="s">
        <v>10</v>
      </c>
      <c r="E58" s="208">
        <f t="shared" ref="E58:H58" si="15">E59</f>
        <v>0</v>
      </c>
      <c r="F58" s="272">
        <f t="shared" si="0"/>
        <v>0</v>
      </c>
      <c r="G58" s="235" t="e">
        <f t="shared" si="1"/>
        <v>#DIV/0!</v>
      </c>
      <c r="H58" s="208">
        <f t="shared" si="15"/>
        <v>0</v>
      </c>
    </row>
    <row r="59" spans="1:8" s="207" customFormat="1">
      <c r="A59" s="348">
        <v>3</v>
      </c>
      <c r="B59" s="349"/>
      <c r="C59" s="350"/>
      <c r="D59" s="277" t="s">
        <v>11</v>
      </c>
      <c r="E59" s="210">
        <v>0</v>
      </c>
      <c r="F59" s="272">
        <f t="shared" si="0"/>
        <v>0</v>
      </c>
      <c r="G59" s="235" t="e">
        <f t="shared" si="1"/>
        <v>#DIV/0!</v>
      </c>
      <c r="H59" s="210">
        <v>0</v>
      </c>
    </row>
    <row r="60" spans="1:8" s="207" customFormat="1">
      <c r="A60" s="327">
        <v>32</v>
      </c>
      <c r="B60" s="328"/>
      <c r="C60" s="329"/>
      <c r="D60" s="277" t="s">
        <v>12</v>
      </c>
      <c r="E60" s="210">
        <v>0</v>
      </c>
      <c r="F60" s="272">
        <f t="shared" si="0"/>
        <v>0</v>
      </c>
      <c r="G60" s="235" t="e">
        <f t="shared" si="1"/>
        <v>#DIV/0!</v>
      </c>
      <c r="H60" s="210">
        <v>0</v>
      </c>
    </row>
    <row r="61" spans="1:8" s="207" customFormat="1" hidden="1">
      <c r="A61" s="327">
        <v>321</v>
      </c>
      <c r="B61" s="328"/>
      <c r="C61" s="329"/>
      <c r="D61" s="277" t="s">
        <v>13</v>
      </c>
      <c r="E61" s="210">
        <v>0</v>
      </c>
      <c r="F61" s="272">
        <f t="shared" si="0"/>
        <v>0</v>
      </c>
      <c r="G61" s="235" t="e">
        <f t="shared" si="1"/>
        <v>#DIV/0!</v>
      </c>
      <c r="H61" s="210">
        <v>0</v>
      </c>
    </row>
    <row r="62" spans="1:8" hidden="1">
      <c r="A62" s="330">
        <v>3211</v>
      </c>
      <c r="B62" s="331"/>
      <c r="C62" s="332"/>
      <c r="D62" s="295" t="s">
        <v>14</v>
      </c>
      <c r="E62" s="210">
        <v>0</v>
      </c>
      <c r="F62" s="272">
        <f t="shared" si="0"/>
        <v>0</v>
      </c>
      <c r="G62" s="235" t="e">
        <f t="shared" si="1"/>
        <v>#DIV/0!</v>
      </c>
      <c r="H62" s="210">
        <v>0</v>
      </c>
    </row>
    <row r="63" spans="1:8" hidden="1">
      <c r="A63" s="330">
        <v>3213</v>
      </c>
      <c r="B63" s="331"/>
      <c r="C63" s="332"/>
      <c r="D63" s="295" t="s">
        <v>47</v>
      </c>
      <c r="E63" s="210">
        <v>0</v>
      </c>
      <c r="F63" s="272">
        <f t="shared" si="0"/>
        <v>0</v>
      </c>
      <c r="G63" s="235" t="e">
        <f t="shared" si="1"/>
        <v>#DIV/0!</v>
      </c>
      <c r="H63" s="210">
        <v>0</v>
      </c>
    </row>
    <row r="64" spans="1:8" hidden="1">
      <c r="A64" s="330">
        <v>3214</v>
      </c>
      <c r="B64" s="331"/>
      <c r="C64" s="332"/>
      <c r="D64" s="295" t="s">
        <v>16</v>
      </c>
      <c r="E64" s="210">
        <v>0</v>
      </c>
      <c r="F64" s="272">
        <f t="shared" si="0"/>
        <v>0</v>
      </c>
      <c r="G64" s="235" t="e">
        <f t="shared" si="1"/>
        <v>#DIV/0!</v>
      </c>
      <c r="H64" s="210">
        <v>0</v>
      </c>
    </row>
    <row r="65" spans="1:8" hidden="1">
      <c r="A65" s="327">
        <v>322</v>
      </c>
      <c r="B65" s="328"/>
      <c r="C65" s="329"/>
      <c r="D65" s="277" t="s">
        <v>17</v>
      </c>
      <c r="E65" s="210">
        <v>0</v>
      </c>
      <c r="F65" s="272">
        <f t="shared" si="0"/>
        <v>0</v>
      </c>
      <c r="G65" s="235" t="e">
        <f t="shared" si="1"/>
        <v>#DIV/0!</v>
      </c>
      <c r="H65" s="210">
        <v>0</v>
      </c>
    </row>
    <row r="66" spans="1:8" hidden="1">
      <c r="A66" s="330">
        <v>3221</v>
      </c>
      <c r="B66" s="331"/>
      <c r="C66" s="332"/>
      <c r="D66" s="295" t="s">
        <v>18</v>
      </c>
      <c r="E66" s="210">
        <v>0</v>
      </c>
      <c r="F66" s="272">
        <f t="shared" si="0"/>
        <v>0</v>
      </c>
      <c r="G66" s="235" t="e">
        <f t="shared" si="1"/>
        <v>#DIV/0!</v>
      </c>
      <c r="H66" s="210">
        <v>0</v>
      </c>
    </row>
    <row r="67" spans="1:8" hidden="1">
      <c r="A67" s="330">
        <v>3222</v>
      </c>
      <c r="B67" s="331"/>
      <c r="C67" s="332"/>
      <c r="D67" s="295" t="s">
        <v>48</v>
      </c>
      <c r="E67" s="210">
        <v>0</v>
      </c>
      <c r="F67" s="272">
        <f t="shared" si="0"/>
        <v>0</v>
      </c>
      <c r="G67" s="235" t="e">
        <f t="shared" si="1"/>
        <v>#DIV/0!</v>
      </c>
      <c r="H67" s="210">
        <v>0</v>
      </c>
    </row>
    <row r="68" spans="1:8" hidden="1">
      <c r="A68" s="330">
        <v>3225</v>
      </c>
      <c r="B68" s="331"/>
      <c r="C68" s="332"/>
      <c r="D68" s="295" t="s">
        <v>20</v>
      </c>
      <c r="E68" s="210">
        <v>0</v>
      </c>
      <c r="F68" s="272">
        <f t="shared" si="0"/>
        <v>0</v>
      </c>
      <c r="G68" s="235" t="e">
        <f t="shared" si="1"/>
        <v>#DIV/0!</v>
      </c>
      <c r="H68" s="210">
        <v>0</v>
      </c>
    </row>
    <row r="69" spans="1:8" s="207" customFormat="1" hidden="1">
      <c r="A69" s="327">
        <v>323</v>
      </c>
      <c r="B69" s="328"/>
      <c r="C69" s="329"/>
      <c r="D69" s="277" t="s">
        <v>22</v>
      </c>
      <c r="E69" s="210">
        <v>0</v>
      </c>
      <c r="F69" s="272">
        <f t="shared" si="0"/>
        <v>0</v>
      </c>
      <c r="G69" s="235" t="e">
        <f t="shared" si="1"/>
        <v>#DIV/0!</v>
      </c>
      <c r="H69" s="210">
        <v>0</v>
      </c>
    </row>
    <row r="70" spans="1:8" hidden="1">
      <c r="A70" s="330">
        <v>3237</v>
      </c>
      <c r="B70" s="331"/>
      <c r="C70" s="332"/>
      <c r="D70" s="295" t="s">
        <v>28</v>
      </c>
      <c r="E70" s="210">
        <v>0</v>
      </c>
      <c r="F70" s="272">
        <f t="shared" si="0"/>
        <v>0</v>
      </c>
      <c r="G70" s="235" t="e">
        <f t="shared" si="1"/>
        <v>#DIV/0!</v>
      </c>
      <c r="H70" s="210">
        <v>0</v>
      </c>
    </row>
    <row r="71" spans="1:8" s="207" customFormat="1" hidden="1">
      <c r="A71" s="327">
        <v>329</v>
      </c>
      <c r="B71" s="328"/>
      <c r="C71" s="329"/>
      <c r="D71" s="277" t="s">
        <v>31</v>
      </c>
      <c r="E71" s="210">
        <v>0</v>
      </c>
      <c r="F71" s="272">
        <f t="shared" ref="F71:F134" si="16">H71-E71</f>
        <v>0</v>
      </c>
      <c r="G71" s="235" t="e">
        <f t="shared" ref="G71:G134" si="17">F71/E71*100</f>
        <v>#DIV/0!</v>
      </c>
      <c r="H71" s="210">
        <v>0</v>
      </c>
    </row>
    <row r="72" spans="1:8" hidden="1">
      <c r="A72" s="330">
        <v>3299</v>
      </c>
      <c r="B72" s="331"/>
      <c r="C72" s="332"/>
      <c r="D72" s="295" t="s">
        <v>31</v>
      </c>
      <c r="E72" s="210">
        <v>0</v>
      </c>
      <c r="F72" s="272">
        <f t="shared" si="16"/>
        <v>0</v>
      </c>
      <c r="G72" s="235" t="e">
        <f t="shared" si="17"/>
        <v>#DIV/0!</v>
      </c>
      <c r="H72" s="210">
        <v>0</v>
      </c>
    </row>
    <row r="73" spans="1:8" s="207" customFormat="1">
      <c r="A73" s="339" t="s">
        <v>291</v>
      </c>
      <c r="B73" s="340"/>
      <c r="C73" s="341"/>
      <c r="D73" s="273" t="s">
        <v>50</v>
      </c>
      <c r="E73" s="194">
        <f t="shared" ref="E73:H76" si="18">E74</f>
        <v>3300</v>
      </c>
      <c r="F73" s="272">
        <f t="shared" si="16"/>
        <v>907.6899999999996</v>
      </c>
      <c r="G73" s="235">
        <f t="shared" si="17"/>
        <v>27.50575757575756</v>
      </c>
      <c r="H73" s="211">
        <f t="shared" si="18"/>
        <v>4207.6899999999996</v>
      </c>
    </row>
    <row r="74" spans="1:8" s="207" customFormat="1">
      <c r="A74" s="345" t="s">
        <v>9</v>
      </c>
      <c r="B74" s="346"/>
      <c r="C74" s="347"/>
      <c r="D74" s="276" t="s">
        <v>10</v>
      </c>
      <c r="E74" s="208">
        <f t="shared" si="18"/>
        <v>3300</v>
      </c>
      <c r="F74" s="272">
        <f t="shared" si="16"/>
        <v>907.6899999999996</v>
      </c>
      <c r="G74" s="235">
        <f t="shared" si="17"/>
        <v>27.50575757575756</v>
      </c>
      <c r="H74" s="212">
        <f t="shared" si="18"/>
        <v>4207.6899999999996</v>
      </c>
    </row>
    <row r="75" spans="1:8" s="207" customFormat="1">
      <c r="A75" s="348">
        <v>3</v>
      </c>
      <c r="B75" s="349"/>
      <c r="C75" s="350"/>
      <c r="D75" s="277" t="s">
        <v>11</v>
      </c>
      <c r="E75" s="210">
        <f t="shared" si="18"/>
        <v>3300</v>
      </c>
      <c r="F75" s="272">
        <f t="shared" si="16"/>
        <v>907.6899999999996</v>
      </c>
      <c r="G75" s="235">
        <f t="shared" si="17"/>
        <v>27.50575757575756</v>
      </c>
      <c r="H75" s="236">
        <v>4207.6899999999996</v>
      </c>
    </row>
    <row r="76" spans="1:8" s="207" customFormat="1">
      <c r="A76" s="327">
        <v>32</v>
      </c>
      <c r="B76" s="328"/>
      <c r="C76" s="329"/>
      <c r="D76" s="277" t="s">
        <v>12</v>
      </c>
      <c r="E76" s="210">
        <f t="shared" si="18"/>
        <v>3300</v>
      </c>
      <c r="F76" s="272">
        <f t="shared" si="16"/>
        <v>907.6899999999996</v>
      </c>
      <c r="G76" s="235">
        <f t="shared" si="17"/>
        <v>27.50575757575756</v>
      </c>
      <c r="H76" s="237">
        <v>4207.6899999999996</v>
      </c>
    </row>
    <row r="77" spans="1:8" s="207" customFormat="1" hidden="1">
      <c r="A77" s="327">
        <v>329</v>
      </c>
      <c r="B77" s="328"/>
      <c r="C77" s="329"/>
      <c r="D77" s="277" t="s">
        <v>31</v>
      </c>
      <c r="E77" s="210">
        <f t="shared" ref="E77" si="19">SUM(E78:E79)</f>
        <v>3300</v>
      </c>
      <c r="F77" s="272">
        <f t="shared" si="16"/>
        <v>907.6899999999996</v>
      </c>
      <c r="G77" s="235">
        <f t="shared" si="17"/>
        <v>27.50575757575756</v>
      </c>
      <c r="H77" s="237">
        <v>4207.6899999999996</v>
      </c>
    </row>
    <row r="78" spans="1:8" ht="25.5" hidden="1">
      <c r="A78" s="330">
        <v>3291</v>
      </c>
      <c r="B78" s="331"/>
      <c r="C78" s="332"/>
      <c r="D78" s="295" t="s">
        <v>51</v>
      </c>
      <c r="E78" s="213">
        <v>1500</v>
      </c>
      <c r="F78" s="272">
        <f t="shared" si="16"/>
        <v>-873</v>
      </c>
      <c r="G78" s="235">
        <f t="shared" si="17"/>
        <v>-58.199999999999996</v>
      </c>
      <c r="H78" s="238">
        <v>627</v>
      </c>
    </row>
    <row r="79" spans="1:8" hidden="1">
      <c r="A79" s="330">
        <v>3299</v>
      </c>
      <c r="B79" s="331"/>
      <c r="C79" s="332"/>
      <c r="D79" s="295" t="s">
        <v>31</v>
      </c>
      <c r="E79" s="213">
        <v>1800</v>
      </c>
      <c r="F79" s="272">
        <f t="shared" si="16"/>
        <v>1780.69</v>
      </c>
      <c r="G79" s="235">
        <f t="shared" si="17"/>
        <v>98.927222222222227</v>
      </c>
      <c r="H79" s="238">
        <v>3580.69</v>
      </c>
    </row>
    <row r="80" spans="1:8">
      <c r="A80" s="339" t="s">
        <v>292</v>
      </c>
      <c r="B80" s="340"/>
      <c r="C80" s="341"/>
      <c r="D80" s="273" t="s">
        <v>53</v>
      </c>
      <c r="E80" s="194">
        <f t="shared" ref="E80:H84" si="20">E81</f>
        <v>1050</v>
      </c>
      <c r="F80" s="272">
        <f t="shared" si="16"/>
        <v>-474</v>
      </c>
      <c r="G80" s="235">
        <f t="shared" si="17"/>
        <v>-45.142857142857139</v>
      </c>
      <c r="H80" s="211">
        <f t="shared" si="20"/>
        <v>576</v>
      </c>
    </row>
    <row r="81" spans="1:8">
      <c r="A81" s="345" t="s">
        <v>9</v>
      </c>
      <c r="B81" s="346"/>
      <c r="C81" s="347"/>
      <c r="D81" s="276" t="s">
        <v>10</v>
      </c>
      <c r="E81" s="208">
        <f t="shared" si="20"/>
        <v>1050</v>
      </c>
      <c r="F81" s="272">
        <f t="shared" si="16"/>
        <v>-474</v>
      </c>
      <c r="G81" s="235">
        <f t="shared" si="17"/>
        <v>-45.142857142857139</v>
      </c>
      <c r="H81" s="212">
        <f t="shared" si="20"/>
        <v>576</v>
      </c>
    </row>
    <row r="82" spans="1:8">
      <c r="A82" s="348">
        <v>3</v>
      </c>
      <c r="B82" s="349"/>
      <c r="C82" s="350"/>
      <c r="D82" s="277" t="s">
        <v>11</v>
      </c>
      <c r="E82" s="210">
        <f t="shared" si="20"/>
        <v>1050</v>
      </c>
      <c r="F82" s="272">
        <f t="shared" si="16"/>
        <v>-474</v>
      </c>
      <c r="G82" s="235">
        <f t="shared" si="17"/>
        <v>-45.142857142857139</v>
      </c>
      <c r="H82" s="236">
        <v>576</v>
      </c>
    </row>
    <row r="83" spans="1:8">
      <c r="A83" s="327">
        <v>32</v>
      </c>
      <c r="B83" s="328"/>
      <c r="C83" s="329"/>
      <c r="D83" s="277" t="s">
        <v>12</v>
      </c>
      <c r="E83" s="210">
        <f t="shared" si="20"/>
        <v>1050</v>
      </c>
      <c r="F83" s="272">
        <f t="shared" si="16"/>
        <v>-474</v>
      </c>
      <c r="G83" s="235">
        <f t="shared" si="17"/>
        <v>-45.142857142857139</v>
      </c>
      <c r="H83" s="237">
        <v>576</v>
      </c>
    </row>
    <row r="84" spans="1:8" hidden="1">
      <c r="A84" s="327">
        <v>329</v>
      </c>
      <c r="B84" s="328"/>
      <c r="C84" s="329"/>
      <c r="D84" s="277" t="s">
        <v>31</v>
      </c>
      <c r="E84" s="210">
        <f t="shared" si="20"/>
        <v>1050</v>
      </c>
      <c r="F84" s="272">
        <f t="shared" si="16"/>
        <v>-474</v>
      </c>
      <c r="G84" s="235">
        <f t="shared" si="17"/>
        <v>-45.142857142857139</v>
      </c>
      <c r="H84" s="237">
        <v>576</v>
      </c>
    </row>
    <row r="85" spans="1:8" hidden="1">
      <c r="A85" s="330">
        <v>3299</v>
      </c>
      <c r="B85" s="331"/>
      <c r="C85" s="332"/>
      <c r="D85" s="295" t="s">
        <v>31</v>
      </c>
      <c r="E85" s="197">
        <v>1050</v>
      </c>
      <c r="F85" s="272">
        <f t="shared" si="16"/>
        <v>-474</v>
      </c>
      <c r="G85" s="235">
        <f t="shared" si="17"/>
        <v>-45.142857142857139</v>
      </c>
      <c r="H85" s="238">
        <v>576</v>
      </c>
    </row>
    <row r="86" spans="1:8">
      <c r="A86" s="339" t="s">
        <v>323</v>
      </c>
      <c r="B86" s="340"/>
      <c r="C86" s="341"/>
      <c r="D86" s="273" t="s">
        <v>322</v>
      </c>
      <c r="E86" s="194">
        <f t="shared" ref="E86:H87" si="21">E87</f>
        <v>0</v>
      </c>
      <c r="F86" s="272">
        <f t="shared" si="16"/>
        <v>5000</v>
      </c>
      <c r="G86" s="235" t="e">
        <f t="shared" si="17"/>
        <v>#DIV/0!</v>
      </c>
      <c r="H86" s="194">
        <f t="shared" si="21"/>
        <v>5000</v>
      </c>
    </row>
    <row r="87" spans="1:8">
      <c r="A87" s="345" t="s">
        <v>9</v>
      </c>
      <c r="B87" s="346"/>
      <c r="C87" s="347"/>
      <c r="D87" s="276" t="s">
        <v>10</v>
      </c>
      <c r="E87" s="208">
        <f t="shared" si="21"/>
        <v>0</v>
      </c>
      <c r="F87" s="272">
        <f t="shared" si="16"/>
        <v>5000</v>
      </c>
      <c r="G87" s="235" t="e">
        <f t="shared" si="17"/>
        <v>#DIV/0!</v>
      </c>
      <c r="H87" s="208">
        <f t="shared" si="21"/>
        <v>5000</v>
      </c>
    </row>
    <row r="88" spans="1:8">
      <c r="A88" s="348">
        <v>3</v>
      </c>
      <c r="B88" s="349"/>
      <c r="C88" s="350"/>
      <c r="D88" s="277" t="s">
        <v>11</v>
      </c>
      <c r="E88" s="197">
        <v>0</v>
      </c>
      <c r="F88" s="272">
        <f t="shared" si="16"/>
        <v>5000</v>
      </c>
      <c r="G88" s="235" t="e">
        <f t="shared" si="17"/>
        <v>#DIV/0!</v>
      </c>
      <c r="H88" s="197">
        <v>5000</v>
      </c>
    </row>
    <row r="89" spans="1:8">
      <c r="A89" s="327">
        <v>32</v>
      </c>
      <c r="B89" s="328"/>
      <c r="C89" s="329"/>
      <c r="D89" s="277" t="s">
        <v>12</v>
      </c>
      <c r="E89" s="197">
        <v>0</v>
      </c>
      <c r="F89" s="272">
        <f t="shared" si="16"/>
        <v>5000</v>
      </c>
      <c r="G89" s="235" t="e">
        <f t="shared" si="17"/>
        <v>#DIV/0!</v>
      </c>
      <c r="H89" s="197">
        <v>5000</v>
      </c>
    </row>
    <row r="90" spans="1:8" hidden="1">
      <c r="A90" s="327">
        <v>329</v>
      </c>
      <c r="B90" s="328"/>
      <c r="C90" s="329"/>
      <c r="D90" s="277" t="s">
        <v>31</v>
      </c>
      <c r="E90" s="197">
        <v>0</v>
      </c>
      <c r="F90" s="272">
        <f t="shared" si="16"/>
        <v>5000</v>
      </c>
      <c r="G90" s="235" t="e">
        <f t="shared" si="17"/>
        <v>#DIV/0!</v>
      </c>
      <c r="H90" s="197">
        <v>5000</v>
      </c>
    </row>
    <row r="91" spans="1:8" hidden="1">
      <c r="A91" s="330">
        <v>3299</v>
      </c>
      <c r="B91" s="331"/>
      <c r="C91" s="332"/>
      <c r="D91" s="295" t="s">
        <v>31</v>
      </c>
      <c r="E91" s="197">
        <v>0</v>
      </c>
      <c r="F91" s="272">
        <f t="shared" si="16"/>
        <v>5000</v>
      </c>
      <c r="G91" s="235" t="e">
        <f t="shared" si="17"/>
        <v>#DIV/0!</v>
      </c>
      <c r="H91" s="197">
        <v>5000</v>
      </c>
    </row>
    <row r="92" spans="1:8" s="207" customFormat="1">
      <c r="A92" s="339" t="s">
        <v>293</v>
      </c>
      <c r="B92" s="340"/>
      <c r="C92" s="341"/>
      <c r="D92" s="273" t="s">
        <v>54</v>
      </c>
      <c r="E92" s="194">
        <f t="shared" ref="E92:H95" si="22">E93</f>
        <v>531</v>
      </c>
      <c r="F92" s="272">
        <f t="shared" si="16"/>
        <v>0</v>
      </c>
      <c r="G92" s="235">
        <f t="shared" si="17"/>
        <v>0</v>
      </c>
      <c r="H92" s="194">
        <f t="shared" si="22"/>
        <v>531</v>
      </c>
    </row>
    <row r="93" spans="1:8" s="207" customFormat="1">
      <c r="A93" s="345" t="s">
        <v>9</v>
      </c>
      <c r="B93" s="346"/>
      <c r="C93" s="347"/>
      <c r="D93" s="276" t="s">
        <v>10</v>
      </c>
      <c r="E93" s="208">
        <f t="shared" si="22"/>
        <v>531</v>
      </c>
      <c r="F93" s="272">
        <f t="shared" si="16"/>
        <v>0</v>
      </c>
      <c r="G93" s="235">
        <f t="shared" si="17"/>
        <v>0</v>
      </c>
      <c r="H93" s="208">
        <f t="shared" si="22"/>
        <v>531</v>
      </c>
    </row>
    <row r="94" spans="1:8" s="207" customFormat="1">
      <c r="A94" s="348">
        <v>3</v>
      </c>
      <c r="B94" s="349"/>
      <c r="C94" s="350"/>
      <c r="D94" s="277" t="s">
        <v>11</v>
      </c>
      <c r="E94" s="210">
        <f t="shared" si="22"/>
        <v>531</v>
      </c>
      <c r="F94" s="272">
        <f t="shared" si="16"/>
        <v>0</v>
      </c>
      <c r="G94" s="235">
        <f t="shared" si="17"/>
        <v>0</v>
      </c>
      <c r="H94" s="210">
        <f t="shared" si="22"/>
        <v>531</v>
      </c>
    </row>
    <row r="95" spans="1:8" s="207" customFormat="1">
      <c r="A95" s="327">
        <v>32</v>
      </c>
      <c r="B95" s="328"/>
      <c r="C95" s="329"/>
      <c r="D95" s="277" t="s">
        <v>12</v>
      </c>
      <c r="E95" s="210">
        <f t="shared" si="22"/>
        <v>531</v>
      </c>
      <c r="F95" s="272">
        <f t="shared" si="16"/>
        <v>0</v>
      </c>
      <c r="G95" s="235">
        <f t="shared" si="17"/>
        <v>0</v>
      </c>
      <c r="H95" s="210">
        <f t="shared" si="22"/>
        <v>531</v>
      </c>
    </row>
    <row r="96" spans="1:8" s="207" customFormat="1" hidden="1">
      <c r="A96" s="327">
        <v>323</v>
      </c>
      <c r="B96" s="328"/>
      <c r="C96" s="329"/>
      <c r="D96" s="277" t="s">
        <v>31</v>
      </c>
      <c r="E96" s="210">
        <f>E97</f>
        <v>531</v>
      </c>
      <c r="F96" s="272">
        <f t="shared" si="16"/>
        <v>0</v>
      </c>
      <c r="G96" s="235">
        <f t="shared" si="17"/>
        <v>0</v>
      </c>
      <c r="H96" s="210">
        <f>H97</f>
        <v>531</v>
      </c>
    </row>
    <row r="97" spans="1:8" hidden="1">
      <c r="A97" s="330">
        <v>3237</v>
      </c>
      <c r="B97" s="331"/>
      <c r="C97" s="332"/>
      <c r="D97" s="295" t="s">
        <v>31</v>
      </c>
      <c r="E97" s="213">
        <v>531</v>
      </c>
      <c r="F97" s="272">
        <f t="shared" si="16"/>
        <v>0</v>
      </c>
      <c r="G97" s="235">
        <f t="shared" si="17"/>
        <v>0</v>
      </c>
      <c r="H97" s="213">
        <v>531</v>
      </c>
    </row>
    <row r="98" spans="1:8" s="207" customFormat="1" hidden="1">
      <c r="A98" s="368" t="s">
        <v>55</v>
      </c>
      <c r="B98" s="369"/>
      <c r="C98" s="370"/>
      <c r="D98" s="293" t="s">
        <v>56</v>
      </c>
      <c r="E98" s="214">
        <f t="shared" ref="E98:H99" si="23">E99</f>
        <v>0</v>
      </c>
      <c r="F98" s="272">
        <f t="shared" si="16"/>
        <v>0</v>
      </c>
      <c r="G98" s="235" t="e">
        <f t="shared" si="17"/>
        <v>#DIV/0!</v>
      </c>
      <c r="H98" s="214">
        <f t="shared" si="23"/>
        <v>0</v>
      </c>
    </row>
    <row r="99" spans="1:8" s="207" customFormat="1" hidden="1">
      <c r="A99" s="371" t="s">
        <v>9</v>
      </c>
      <c r="B99" s="372"/>
      <c r="C99" s="373"/>
      <c r="D99" s="294" t="s">
        <v>10</v>
      </c>
      <c r="E99" s="214">
        <f t="shared" si="23"/>
        <v>0</v>
      </c>
      <c r="F99" s="272">
        <f t="shared" si="16"/>
        <v>0</v>
      </c>
      <c r="G99" s="235" t="e">
        <f t="shared" si="17"/>
        <v>#DIV/0!</v>
      </c>
      <c r="H99" s="214">
        <f t="shared" si="23"/>
        <v>0</v>
      </c>
    </row>
    <row r="100" spans="1:8" s="207" customFormat="1" hidden="1">
      <c r="A100" s="368">
        <v>3</v>
      </c>
      <c r="B100" s="369"/>
      <c r="C100" s="370"/>
      <c r="D100" s="293" t="s">
        <v>11</v>
      </c>
      <c r="E100" s="214">
        <f>E101+E108</f>
        <v>0</v>
      </c>
      <c r="F100" s="272">
        <f t="shared" si="16"/>
        <v>0</v>
      </c>
      <c r="G100" s="235" t="e">
        <f t="shared" si="17"/>
        <v>#DIV/0!</v>
      </c>
      <c r="H100" s="214">
        <f>H101+H108</f>
        <v>0</v>
      </c>
    </row>
    <row r="101" spans="1:8" s="207" customFormat="1" hidden="1">
      <c r="A101" s="374">
        <v>31</v>
      </c>
      <c r="B101" s="375"/>
      <c r="C101" s="376"/>
      <c r="D101" s="293" t="s">
        <v>57</v>
      </c>
      <c r="E101" s="214">
        <f>E102+E104+E106</f>
        <v>0</v>
      </c>
      <c r="F101" s="272">
        <f t="shared" si="16"/>
        <v>0</v>
      </c>
      <c r="G101" s="235" t="e">
        <f t="shared" si="17"/>
        <v>#DIV/0!</v>
      </c>
      <c r="H101" s="214">
        <f>H102+H104+H106</f>
        <v>0</v>
      </c>
    </row>
    <row r="102" spans="1:8" s="207" customFormat="1" hidden="1">
      <c r="A102" s="374">
        <v>311</v>
      </c>
      <c r="B102" s="375"/>
      <c r="C102" s="376"/>
      <c r="D102" s="293" t="s">
        <v>58</v>
      </c>
      <c r="E102" s="214">
        <f>E103</f>
        <v>0</v>
      </c>
      <c r="F102" s="272">
        <f t="shared" si="16"/>
        <v>0</v>
      </c>
      <c r="G102" s="235" t="e">
        <f t="shared" si="17"/>
        <v>#DIV/0!</v>
      </c>
      <c r="H102" s="214">
        <f>H103</f>
        <v>0</v>
      </c>
    </row>
    <row r="103" spans="1:8" hidden="1">
      <c r="A103" s="377">
        <v>3111</v>
      </c>
      <c r="B103" s="378"/>
      <c r="C103" s="379"/>
      <c r="D103" s="215" t="s">
        <v>59</v>
      </c>
      <c r="E103" s="216">
        <v>0</v>
      </c>
      <c r="F103" s="272">
        <f t="shared" si="16"/>
        <v>0</v>
      </c>
      <c r="G103" s="235" t="e">
        <f t="shared" si="17"/>
        <v>#DIV/0!</v>
      </c>
      <c r="H103" s="216">
        <v>0</v>
      </c>
    </row>
    <row r="104" spans="1:8" s="207" customFormat="1" hidden="1">
      <c r="A104" s="374">
        <v>312</v>
      </c>
      <c r="B104" s="375"/>
      <c r="C104" s="376"/>
      <c r="D104" s="293" t="s">
        <v>60</v>
      </c>
      <c r="E104" s="214">
        <f>E105</f>
        <v>0</v>
      </c>
      <c r="F104" s="272">
        <f t="shared" si="16"/>
        <v>0</v>
      </c>
      <c r="G104" s="235" t="e">
        <f t="shared" si="17"/>
        <v>#DIV/0!</v>
      </c>
      <c r="H104" s="214">
        <f>H105</f>
        <v>0</v>
      </c>
    </row>
    <row r="105" spans="1:8" hidden="1">
      <c r="A105" s="377">
        <v>3121</v>
      </c>
      <c r="B105" s="378"/>
      <c r="C105" s="379"/>
      <c r="D105" s="215" t="s">
        <v>60</v>
      </c>
      <c r="E105" s="216">
        <v>0</v>
      </c>
      <c r="F105" s="272">
        <f t="shared" si="16"/>
        <v>0</v>
      </c>
      <c r="G105" s="235" t="e">
        <f t="shared" si="17"/>
        <v>#DIV/0!</v>
      </c>
      <c r="H105" s="216">
        <v>0</v>
      </c>
    </row>
    <row r="106" spans="1:8" s="207" customFormat="1" hidden="1">
      <c r="A106" s="374">
        <v>313</v>
      </c>
      <c r="B106" s="375"/>
      <c r="C106" s="376"/>
      <c r="D106" s="293" t="s">
        <v>61</v>
      </c>
      <c r="E106" s="214">
        <f>E107</f>
        <v>0</v>
      </c>
      <c r="F106" s="272">
        <f t="shared" si="16"/>
        <v>0</v>
      </c>
      <c r="G106" s="235" t="e">
        <f t="shared" si="17"/>
        <v>#DIV/0!</v>
      </c>
      <c r="H106" s="214">
        <f>H107</f>
        <v>0</v>
      </c>
    </row>
    <row r="107" spans="1:8" hidden="1">
      <c r="A107" s="377">
        <v>3132</v>
      </c>
      <c r="B107" s="378"/>
      <c r="C107" s="379"/>
      <c r="D107" s="215" t="s">
        <v>62</v>
      </c>
      <c r="E107" s="216">
        <v>0</v>
      </c>
      <c r="F107" s="272">
        <f t="shared" si="16"/>
        <v>0</v>
      </c>
      <c r="G107" s="235" t="e">
        <f t="shared" si="17"/>
        <v>#DIV/0!</v>
      </c>
      <c r="H107" s="216">
        <v>0</v>
      </c>
    </row>
    <row r="108" spans="1:8" s="207" customFormat="1" hidden="1">
      <c r="A108" s="374">
        <v>32</v>
      </c>
      <c r="B108" s="375"/>
      <c r="C108" s="376"/>
      <c r="D108" s="293" t="s">
        <v>63</v>
      </c>
      <c r="E108" s="214">
        <f>E109</f>
        <v>0</v>
      </c>
      <c r="F108" s="272">
        <f t="shared" si="16"/>
        <v>0</v>
      </c>
      <c r="G108" s="235" t="e">
        <f t="shared" si="17"/>
        <v>#DIV/0!</v>
      </c>
      <c r="H108" s="214">
        <f>H109</f>
        <v>0</v>
      </c>
    </row>
    <row r="109" spans="1:8" s="207" customFormat="1" hidden="1">
      <c r="A109" s="374">
        <v>321</v>
      </c>
      <c r="B109" s="375"/>
      <c r="C109" s="376"/>
      <c r="D109" s="293" t="s">
        <v>13</v>
      </c>
      <c r="E109" s="214">
        <f>E110+E111</f>
        <v>0</v>
      </c>
      <c r="F109" s="272">
        <f t="shared" si="16"/>
        <v>0</v>
      </c>
      <c r="G109" s="235" t="e">
        <f t="shared" si="17"/>
        <v>#DIV/0!</v>
      </c>
      <c r="H109" s="214">
        <f>H110+H111</f>
        <v>0</v>
      </c>
    </row>
    <row r="110" spans="1:8" hidden="1">
      <c r="A110" s="377">
        <v>3211</v>
      </c>
      <c r="B110" s="378"/>
      <c r="C110" s="379"/>
      <c r="D110" s="215" t="s">
        <v>14</v>
      </c>
      <c r="E110" s="216">
        <v>0</v>
      </c>
      <c r="F110" s="272">
        <f t="shared" si="16"/>
        <v>0</v>
      </c>
      <c r="G110" s="235" t="e">
        <f t="shared" si="17"/>
        <v>#DIV/0!</v>
      </c>
      <c r="H110" s="216">
        <v>0</v>
      </c>
    </row>
    <row r="111" spans="1:8" hidden="1">
      <c r="A111" s="377">
        <v>3212</v>
      </c>
      <c r="B111" s="378"/>
      <c r="C111" s="379"/>
      <c r="D111" s="215" t="s">
        <v>64</v>
      </c>
      <c r="E111" s="216">
        <v>0</v>
      </c>
      <c r="F111" s="272">
        <f t="shared" si="16"/>
        <v>0</v>
      </c>
      <c r="G111" s="235" t="e">
        <f t="shared" si="17"/>
        <v>#DIV/0!</v>
      </c>
      <c r="H111" s="216">
        <v>0</v>
      </c>
    </row>
    <row r="112" spans="1:8" s="207" customFormat="1" hidden="1">
      <c r="A112" s="368" t="s">
        <v>65</v>
      </c>
      <c r="B112" s="369"/>
      <c r="C112" s="370"/>
      <c r="D112" s="293" t="s">
        <v>66</v>
      </c>
      <c r="E112" s="214">
        <v>0</v>
      </c>
      <c r="F112" s="272">
        <f t="shared" si="16"/>
        <v>0</v>
      </c>
      <c r="G112" s="235" t="e">
        <f t="shared" si="17"/>
        <v>#DIV/0!</v>
      </c>
      <c r="H112" s="214">
        <v>0</v>
      </c>
    </row>
    <row r="113" spans="1:8" s="207" customFormat="1" hidden="1">
      <c r="A113" s="371" t="s">
        <v>9</v>
      </c>
      <c r="B113" s="372"/>
      <c r="C113" s="373"/>
      <c r="D113" s="294" t="s">
        <v>10</v>
      </c>
      <c r="E113" s="214">
        <v>0</v>
      </c>
      <c r="F113" s="272">
        <f t="shared" si="16"/>
        <v>0</v>
      </c>
      <c r="G113" s="235" t="e">
        <f t="shared" si="17"/>
        <v>#DIV/0!</v>
      </c>
      <c r="H113" s="214">
        <v>0</v>
      </c>
    </row>
    <row r="114" spans="1:8" s="207" customFormat="1" hidden="1">
      <c r="A114" s="368">
        <v>3</v>
      </c>
      <c r="B114" s="369"/>
      <c r="C114" s="370"/>
      <c r="D114" s="293" t="s">
        <v>11</v>
      </c>
      <c r="E114" s="214">
        <v>0</v>
      </c>
      <c r="F114" s="272">
        <f t="shared" si="16"/>
        <v>0</v>
      </c>
      <c r="G114" s="235" t="e">
        <f t="shared" si="17"/>
        <v>#DIV/0!</v>
      </c>
      <c r="H114" s="214">
        <v>0</v>
      </c>
    </row>
    <row r="115" spans="1:8" s="207" customFormat="1" hidden="1">
      <c r="A115" s="374">
        <v>31</v>
      </c>
      <c r="B115" s="375"/>
      <c r="C115" s="376"/>
      <c r="D115" s="293" t="s">
        <v>57</v>
      </c>
      <c r="E115" s="214">
        <v>0</v>
      </c>
      <c r="F115" s="272">
        <f t="shared" si="16"/>
        <v>0</v>
      </c>
      <c r="G115" s="235" t="e">
        <f t="shared" si="17"/>
        <v>#DIV/0!</v>
      </c>
      <c r="H115" s="214">
        <v>0</v>
      </c>
    </row>
    <row r="116" spans="1:8" s="207" customFormat="1" hidden="1">
      <c r="A116" s="374">
        <v>311</v>
      </c>
      <c r="B116" s="375"/>
      <c r="C116" s="376"/>
      <c r="D116" s="293" t="s">
        <v>58</v>
      </c>
      <c r="E116" s="214">
        <v>0</v>
      </c>
      <c r="F116" s="272">
        <f t="shared" si="16"/>
        <v>0</v>
      </c>
      <c r="G116" s="235" t="e">
        <f t="shared" si="17"/>
        <v>#DIV/0!</v>
      </c>
      <c r="H116" s="214">
        <v>0</v>
      </c>
    </row>
    <row r="117" spans="1:8" hidden="1">
      <c r="A117" s="377">
        <v>3111</v>
      </c>
      <c r="B117" s="378"/>
      <c r="C117" s="379"/>
      <c r="D117" s="215" t="s">
        <v>59</v>
      </c>
      <c r="E117" s="214">
        <v>0</v>
      </c>
      <c r="F117" s="272">
        <f t="shared" si="16"/>
        <v>0</v>
      </c>
      <c r="G117" s="235" t="e">
        <f t="shared" si="17"/>
        <v>#DIV/0!</v>
      </c>
      <c r="H117" s="214">
        <v>0</v>
      </c>
    </row>
    <row r="118" spans="1:8" s="207" customFormat="1" hidden="1">
      <c r="A118" s="374">
        <v>312</v>
      </c>
      <c r="B118" s="375"/>
      <c r="C118" s="376"/>
      <c r="D118" s="293" t="s">
        <v>60</v>
      </c>
      <c r="E118" s="214">
        <v>0</v>
      </c>
      <c r="F118" s="272">
        <f t="shared" si="16"/>
        <v>0</v>
      </c>
      <c r="G118" s="235" t="e">
        <f t="shared" si="17"/>
        <v>#DIV/0!</v>
      </c>
      <c r="H118" s="214">
        <v>0</v>
      </c>
    </row>
    <row r="119" spans="1:8" hidden="1">
      <c r="A119" s="377">
        <v>3121</v>
      </c>
      <c r="B119" s="378"/>
      <c r="C119" s="379"/>
      <c r="D119" s="215" t="s">
        <v>60</v>
      </c>
      <c r="E119" s="214">
        <v>0</v>
      </c>
      <c r="F119" s="272">
        <f t="shared" si="16"/>
        <v>0</v>
      </c>
      <c r="G119" s="235" t="e">
        <f t="shared" si="17"/>
        <v>#DIV/0!</v>
      </c>
      <c r="H119" s="214">
        <v>0</v>
      </c>
    </row>
    <row r="120" spans="1:8" s="207" customFormat="1" hidden="1">
      <c r="A120" s="374">
        <v>313</v>
      </c>
      <c r="B120" s="375"/>
      <c r="C120" s="376"/>
      <c r="D120" s="293" t="s">
        <v>61</v>
      </c>
      <c r="E120" s="214">
        <v>0</v>
      </c>
      <c r="F120" s="272">
        <f t="shared" si="16"/>
        <v>0</v>
      </c>
      <c r="G120" s="235" t="e">
        <f t="shared" si="17"/>
        <v>#DIV/0!</v>
      </c>
      <c r="H120" s="214">
        <v>0</v>
      </c>
    </row>
    <row r="121" spans="1:8" hidden="1">
      <c r="A121" s="377">
        <v>3132</v>
      </c>
      <c r="B121" s="378"/>
      <c r="C121" s="379"/>
      <c r="D121" s="215" t="s">
        <v>62</v>
      </c>
      <c r="E121" s="214">
        <v>0</v>
      </c>
      <c r="F121" s="272">
        <f t="shared" si="16"/>
        <v>0</v>
      </c>
      <c r="G121" s="235" t="e">
        <f t="shared" si="17"/>
        <v>#DIV/0!</v>
      </c>
      <c r="H121" s="214">
        <v>0</v>
      </c>
    </row>
    <row r="122" spans="1:8" s="207" customFormat="1" hidden="1">
      <c r="A122" s="374">
        <v>32</v>
      </c>
      <c r="B122" s="375"/>
      <c r="C122" s="376"/>
      <c r="D122" s="293" t="s">
        <v>63</v>
      </c>
      <c r="E122" s="214">
        <v>0</v>
      </c>
      <c r="F122" s="272">
        <f t="shared" si="16"/>
        <v>0</v>
      </c>
      <c r="G122" s="235" t="e">
        <f t="shared" si="17"/>
        <v>#DIV/0!</v>
      </c>
      <c r="H122" s="214">
        <v>0</v>
      </c>
    </row>
    <row r="123" spans="1:8" s="207" customFormat="1" hidden="1">
      <c r="A123" s="374">
        <v>321</v>
      </c>
      <c r="B123" s="375"/>
      <c r="C123" s="376"/>
      <c r="D123" s="293" t="s">
        <v>13</v>
      </c>
      <c r="E123" s="214">
        <v>0</v>
      </c>
      <c r="F123" s="272">
        <f t="shared" si="16"/>
        <v>0</v>
      </c>
      <c r="G123" s="235" t="e">
        <f t="shared" si="17"/>
        <v>#DIV/0!</v>
      </c>
      <c r="H123" s="214">
        <v>0</v>
      </c>
    </row>
    <row r="124" spans="1:8" hidden="1">
      <c r="A124" s="377">
        <v>3211</v>
      </c>
      <c r="B124" s="378"/>
      <c r="C124" s="379"/>
      <c r="D124" s="215" t="s">
        <v>14</v>
      </c>
      <c r="E124" s="214">
        <v>0</v>
      </c>
      <c r="F124" s="272">
        <f t="shared" si="16"/>
        <v>0</v>
      </c>
      <c r="G124" s="235" t="e">
        <f t="shared" si="17"/>
        <v>#DIV/0!</v>
      </c>
      <c r="H124" s="214">
        <v>0</v>
      </c>
    </row>
    <row r="125" spans="1:8" hidden="1">
      <c r="A125" s="377">
        <v>3212</v>
      </c>
      <c r="B125" s="378"/>
      <c r="C125" s="379"/>
      <c r="D125" s="215" t="s">
        <v>64</v>
      </c>
      <c r="E125" s="214">
        <v>0</v>
      </c>
      <c r="F125" s="272">
        <f t="shared" si="16"/>
        <v>0</v>
      </c>
      <c r="G125" s="235" t="e">
        <f t="shared" si="17"/>
        <v>#DIV/0!</v>
      </c>
      <c r="H125" s="214">
        <v>0</v>
      </c>
    </row>
    <row r="126" spans="1:8">
      <c r="A126" s="339" t="s">
        <v>294</v>
      </c>
      <c r="B126" s="340"/>
      <c r="C126" s="341"/>
      <c r="D126" s="273" t="s">
        <v>67</v>
      </c>
      <c r="E126" s="194">
        <f t="shared" ref="E126:H127" si="24">E127</f>
        <v>48650</v>
      </c>
      <c r="F126" s="272">
        <f t="shared" si="16"/>
        <v>-8084.9700000000012</v>
      </c>
      <c r="G126" s="235">
        <f t="shared" si="17"/>
        <v>-16.618643371017473</v>
      </c>
      <c r="H126" s="211">
        <f>H127+H141</f>
        <v>40565.03</v>
      </c>
    </row>
    <row r="127" spans="1:8">
      <c r="A127" s="345" t="s">
        <v>9</v>
      </c>
      <c r="B127" s="346"/>
      <c r="C127" s="347"/>
      <c r="D127" s="276" t="s">
        <v>10</v>
      </c>
      <c r="E127" s="208">
        <f t="shared" si="24"/>
        <v>48650</v>
      </c>
      <c r="F127" s="272">
        <f t="shared" si="16"/>
        <v>-38103.08</v>
      </c>
      <c r="G127" s="235">
        <f t="shared" si="17"/>
        <v>-78.320822199383358</v>
      </c>
      <c r="H127" s="212">
        <f t="shared" si="24"/>
        <v>10546.92</v>
      </c>
    </row>
    <row r="128" spans="1:8">
      <c r="A128" s="348">
        <v>3</v>
      </c>
      <c r="B128" s="349"/>
      <c r="C128" s="350"/>
      <c r="D128" s="277" t="s">
        <v>11</v>
      </c>
      <c r="E128" s="210">
        <f t="shared" ref="E128" si="25">E129+E136</f>
        <v>48650</v>
      </c>
      <c r="F128" s="272">
        <f t="shared" si="16"/>
        <v>-38103.08</v>
      </c>
      <c r="G128" s="235">
        <f t="shared" si="17"/>
        <v>-78.320822199383358</v>
      </c>
      <c r="H128" s="236">
        <v>10546.92</v>
      </c>
    </row>
    <row r="129" spans="1:8">
      <c r="A129" s="327">
        <v>31</v>
      </c>
      <c r="B129" s="328"/>
      <c r="C129" s="329"/>
      <c r="D129" s="277" t="s">
        <v>57</v>
      </c>
      <c r="E129" s="210">
        <f t="shared" ref="E129" si="26">E130+E132+E134</f>
        <v>46500</v>
      </c>
      <c r="F129" s="272">
        <f t="shared" si="16"/>
        <v>-36411.79</v>
      </c>
      <c r="G129" s="235">
        <f t="shared" si="17"/>
        <v>-78.304924731182808</v>
      </c>
      <c r="H129" s="237">
        <v>10088.209999999999</v>
      </c>
    </row>
    <row r="130" spans="1:8" hidden="1">
      <c r="A130" s="327">
        <v>311</v>
      </c>
      <c r="B130" s="328"/>
      <c r="C130" s="329"/>
      <c r="D130" s="277" t="s">
        <v>58</v>
      </c>
      <c r="E130" s="210">
        <f t="shared" ref="E130" si="27">E131</f>
        <v>35500</v>
      </c>
      <c r="F130" s="272">
        <f t="shared" si="16"/>
        <v>-27197.690000000002</v>
      </c>
      <c r="G130" s="235">
        <f t="shared" si="17"/>
        <v>-76.613211267605635</v>
      </c>
      <c r="H130" s="237">
        <v>8302.31</v>
      </c>
    </row>
    <row r="131" spans="1:8" hidden="1">
      <c r="A131" s="330">
        <v>3111</v>
      </c>
      <c r="B131" s="331"/>
      <c r="C131" s="332"/>
      <c r="D131" s="295" t="s">
        <v>59</v>
      </c>
      <c r="E131" s="197">
        <v>35500</v>
      </c>
      <c r="F131" s="272">
        <f t="shared" si="16"/>
        <v>-27197.690000000002</v>
      </c>
      <c r="G131" s="235">
        <f t="shared" si="17"/>
        <v>-76.613211267605635</v>
      </c>
      <c r="H131" s="238">
        <v>8302.31</v>
      </c>
    </row>
    <row r="132" spans="1:8" hidden="1">
      <c r="A132" s="327">
        <v>312</v>
      </c>
      <c r="B132" s="328"/>
      <c r="C132" s="329"/>
      <c r="D132" s="277" t="s">
        <v>60</v>
      </c>
      <c r="E132" s="210">
        <f t="shared" ref="E132" si="28">E133</f>
        <v>4200</v>
      </c>
      <c r="F132" s="272">
        <f t="shared" si="16"/>
        <v>-3784</v>
      </c>
      <c r="G132" s="235">
        <f t="shared" si="17"/>
        <v>-90.095238095238102</v>
      </c>
      <c r="H132" s="237">
        <v>416</v>
      </c>
    </row>
    <row r="133" spans="1:8" hidden="1">
      <c r="A133" s="330">
        <v>3121</v>
      </c>
      <c r="B133" s="331"/>
      <c r="C133" s="332"/>
      <c r="D133" s="295" t="s">
        <v>60</v>
      </c>
      <c r="E133" s="197">
        <v>4200</v>
      </c>
      <c r="F133" s="272">
        <f t="shared" si="16"/>
        <v>-3784</v>
      </c>
      <c r="G133" s="235">
        <f t="shared" si="17"/>
        <v>-90.095238095238102</v>
      </c>
      <c r="H133" s="238">
        <v>416</v>
      </c>
    </row>
    <row r="134" spans="1:8" hidden="1">
      <c r="A134" s="327">
        <v>313</v>
      </c>
      <c r="B134" s="328"/>
      <c r="C134" s="329"/>
      <c r="D134" s="277" t="s">
        <v>61</v>
      </c>
      <c r="E134" s="210">
        <f t="shared" ref="E134" si="29">E135</f>
        <v>6800</v>
      </c>
      <c r="F134" s="272">
        <f t="shared" si="16"/>
        <v>-5430.1</v>
      </c>
      <c r="G134" s="235">
        <f t="shared" si="17"/>
        <v>-79.854411764705887</v>
      </c>
      <c r="H134" s="237">
        <v>1369.9</v>
      </c>
    </row>
    <row r="135" spans="1:8" hidden="1">
      <c r="A135" s="330">
        <v>3132</v>
      </c>
      <c r="B135" s="331"/>
      <c r="C135" s="332"/>
      <c r="D135" s="295" t="s">
        <v>62</v>
      </c>
      <c r="E135" s="197">
        <v>6800</v>
      </c>
      <c r="F135" s="272">
        <f t="shared" ref="F135:F198" si="30">H135-E135</f>
        <v>-5430.1</v>
      </c>
      <c r="G135" s="235">
        <f t="shared" ref="G135:G198" si="31">F135/E135*100</f>
        <v>-79.854411764705887</v>
      </c>
      <c r="H135" s="238">
        <v>1369.9</v>
      </c>
    </row>
    <row r="136" spans="1:8">
      <c r="A136" s="327">
        <v>32</v>
      </c>
      <c r="B136" s="328"/>
      <c r="C136" s="329"/>
      <c r="D136" s="277" t="s">
        <v>63</v>
      </c>
      <c r="E136" s="210">
        <f t="shared" ref="E136" si="32">E137</f>
        <v>2150</v>
      </c>
      <c r="F136" s="272">
        <f t="shared" si="30"/>
        <v>-1691.29</v>
      </c>
      <c r="G136" s="235">
        <f t="shared" si="31"/>
        <v>-78.664651162790705</v>
      </c>
      <c r="H136" s="237">
        <v>458.71</v>
      </c>
    </row>
    <row r="137" spans="1:8" hidden="1">
      <c r="A137" s="327">
        <v>321</v>
      </c>
      <c r="B137" s="328"/>
      <c r="C137" s="329"/>
      <c r="D137" s="277" t="s">
        <v>13</v>
      </c>
      <c r="E137" s="210">
        <f>E138+E139+E140</f>
        <v>2150</v>
      </c>
      <c r="F137" s="272">
        <f t="shared" si="30"/>
        <v>-1691.29</v>
      </c>
      <c r="G137" s="235">
        <f t="shared" si="31"/>
        <v>-78.664651162790705</v>
      </c>
      <c r="H137" s="237">
        <v>458.71</v>
      </c>
    </row>
    <row r="138" spans="1:8" hidden="1">
      <c r="A138" s="330">
        <v>3211</v>
      </c>
      <c r="B138" s="331"/>
      <c r="C138" s="332"/>
      <c r="D138" s="295" t="s">
        <v>14</v>
      </c>
      <c r="E138" s="197">
        <v>0</v>
      </c>
      <c r="F138" s="272">
        <f t="shared" si="30"/>
        <v>7.8</v>
      </c>
      <c r="G138" s="235" t="e">
        <f t="shared" si="31"/>
        <v>#DIV/0!</v>
      </c>
      <c r="H138" s="238">
        <v>7.8</v>
      </c>
    </row>
    <row r="139" spans="1:8" hidden="1">
      <c r="A139" s="330">
        <v>3212</v>
      </c>
      <c r="B139" s="331"/>
      <c r="C139" s="332"/>
      <c r="D139" s="295" t="s">
        <v>64</v>
      </c>
      <c r="E139" s="197">
        <v>2150</v>
      </c>
      <c r="F139" s="272">
        <f t="shared" si="30"/>
        <v>-1699.09</v>
      </c>
      <c r="G139" s="235">
        <f t="shared" si="31"/>
        <v>-79.027441860465103</v>
      </c>
      <c r="H139" s="238">
        <v>450.91</v>
      </c>
    </row>
    <row r="140" spans="1:8" hidden="1">
      <c r="A140" s="330">
        <v>3213</v>
      </c>
      <c r="B140" s="331"/>
      <c r="C140" s="332"/>
      <c r="D140" s="295" t="s">
        <v>47</v>
      </c>
      <c r="E140" s="197">
        <v>0</v>
      </c>
      <c r="F140" s="272">
        <f t="shared" si="30"/>
        <v>0</v>
      </c>
      <c r="G140" s="235" t="e">
        <f t="shared" si="31"/>
        <v>#DIV/0!</v>
      </c>
      <c r="H140" s="238">
        <v>0</v>
      </c>
    </row>
    <row r="141" spans="1:8" ht="12.75" customHeight="1">
      <c r="A141" s="345" t="s">
        <v>324</v>
      </c>
      <c r="B141" s="346"/>
      <c r="C141" s="346"/>
      <c r="D141" s="240" t="s">
        <v>325</v>
      </c>
      <c r="E141" s="208">
        <v>0</v>
      </c>
      <c r="F141" s="272">
        <f t="shared" si="30"/>
        <v>30018.11</v>
      </c>
      <c r="G141" s="235" t="e">
        <f t="shared" si="31"/>
        <v>#DIV/0!</v>
      </c>
      <c r="H141" s="241">
        <f>H142</f>
        <v>30018.11</v>
      </c>
    </row>
    <row r="142" spans="1:8">
      <c r="A142" s="348">
        <v>3</v>
      </c>
      <c r="B142" s="349"/>
      <c r="C142" s="350"/>
      <c r="D142" s="277" t="s">
        <v>11</v>
      </c>
      <c r="E142" s="197">
        <v>0</v>
      </c>
      <c r="F142" s="272">
        <f t="shared" si="30"/>
        <v>30018.11</v>
      </c>
      <c r="G142" s="235" t="e">
        <f t="shared" si="31"/>
        <v>#DIV/0!</v>
      </c>
      <c r="H142" s="237">
        <v>30018.11</v>
      </c>
    </row>
    <row r="143" spans="1:8">
      <c r="A143" s="327">
        <v>31</v>
      </c>
      <c r="B143" s="328"/>
      <c r="C143" s="329"/>
      <c r="D143" s="277" t="s">
        <v>57</v>
      </c>
      <c r="E143" s="197">
        <v>0</v>
      </c>
      <c r="F143" s="272">
        <f t="shared" si="30"/>
        <v>28712.55</v>
      </c>
      <c r="G143" s="235" t="e">
        <f t="shared" si="31"/>
        <v>#DIV/0!</v>
      </c>
      <c r="H143" s="237">
        <v>28712.55</v>
      </c>
    </row>
    <row r="144" spans="1:8" hidden="1">
      <c r="A144" s="327">
        <v>311</v>
      </c>
      <c r="B144" s="328"/>
      <c r="C144" s="329"/>
      <c r="D144" s="277" t="s">
        <v>58</v>
      </c>
      <c r="E144" s="197">
        <v>0</v>
      </c>
      <c r="F144" s="272">
        <f t="shared" si="30"/>
        <v>23629.64</v>
      </c>
      <c r="G144" s="235" t="e">
        <f t="shared" si="31"/>
        <v>#DIV/0!</v>
      </c>
      <c r="H144" s="237">
        <v>23629.64</v>
      </c>
    </row>
    <row r="145" spans="1:8" hidden="1">
      <c r="A145" s="330">
        <v>3111</v>
      </c>
      <c r="B145" s="331"/>
      <c r="C145" s="332"/>
      <c r="D145" s="295" t="s">
        <v>59</v>
      </c>
      <c r="E145" s="197">
        <v>0</v>
      </c>
      <c r="F145" s="272">
        <f t="shared" si="30"/>
        <v>23629.64</v>
      </c>
      <c r="G145" s="235" t="e">
        <f t="shared" si="31"/>
        <v>#DIV/0!</v>
      </c>
      <c r="H145" s="238">
        <v>23629.64</v>
      </c>
    </row>
    <row r="146" spans="1:8" hidden="1">
      <c r="A146" s="327">
        <v>312</v>
      </c>
      <c r="B146" s="328"/>
      <c r="C146" s="329"/>
      <c r="D146" s="277" t="s">
        <v>60</v>
      </c>
      <c r="E146" s="197">
        <v>0</v>
      </c>
      <c r="F146" s="272">
        <f t="shared" si="30"/>
        <v>0</v>
      </c>
      <c r="G146" s="235" t="e">
        <f t="shared" si="31"/>
        <v>#DIV/0!</v>
      </c>
      <c r="H146" s="238">
        <v>0</v>
      </c>
    </row>
    <row r="147" spans="1:8" hidden="1">
      <c r="A147" s="330">
        <v>3121</v>
      </c>
      <c r="B147" s="331"/>
      <c r="C147" s="332"/>
      <c r="D147" s="295" t="s">
        <v>60</v>
      </c>
      <c r="E147" s="197">
        <v>0</v>
      </c>
      <c r="F147" s="272">
        <f t="shared" si="30"/>
        <v>1184</v>
      </c>
      <c r="G147" s="235" t="e">
        <f t="shared" si="31"/>
        <v>#DIV/0!</v>
      </c>
      <c r="H147" s="237">
        <v>1184</v>
      </c>
    </row>
    <row r="148" spans="1:8" hidden="1">
      <c r="A148" s="327">
        <v>313</v>
      </c>
      <c r="B148" s="328"/>
      <c r="C148" s="329"/>
      <c r="D148" s="277" t="s">
        <v>61</v>
      </c>
      <c r="E148" s="197">
        <v>0</v>
      </c>
      <c r="F148" s="272">
        <f t="shared" si="30"/>
        <v>1184</v>
      </c>
      <c r="G148" s="235" t="e">
        <f t="shared" si="31"/>
        <v>#DIV/0!</v>
      </c>
      <c r="H148" s="238">
        <v>1184</v>
      </c>
    </row>
    <row r="149" spans="1:8" hidden="1">
      <c r="A149" s="330">
        <v>3132</v>
      </c>
      <c r="B149" s="331"/>
      <c r="C149" s="332"/>
      <c r="D149" s="295" t="s">
        <v>62</v>
      </c>
      <c r="E149" s="197">
        <v>0</v>
      </c>
      <c r="F149" s="272">
        <f t="shared" si="30"/>
        <v>3898.91</v>
      </c>
      <c r="G149" s="235" t="e">
        <f t="shared" si="31"/>
        <v>#DIV/0!</v>
      </c>
      <c r="H149" s="237">
        <v>3898.91</v>
      </c>
    </row>
    <row r="150" spans="1:8">
      <c r="A150" s="327">
        <v>32</v>
      </c>
      <c r="B150" s="328"/>
      <c r="C150" s="329"/>
      <c r="D150" s="277" t="s">
        <v>63</v>
      </c>
      <c r="E150" s="197">
        <v>0</v>
      </c>
      <c r="F150" s="272">
        <f t="shared" si="30"/>
        <v>3898.91</v>
      </c>
      <c r="G150" s="235" t="e">
        <f t="shared" si="31"/>
        <v>#DIV/0!</v>
      </c>
      <c r="H150" s="238">
        <v>3898.91</v>
      </c>
    </row>
    <row r="151" spans="1:8" hidden="1">
      <c r="A151" s="327">
        <v>321</v>
      </c>
      <c r="B151" s="328"/>
      <c r="C151" s="329"/>
      <c r="D151" s="277" t="s">
        <v>13</v>
      </c>
      <c r="E151" s="197">
        <v>0</v>
      </c>
      <c r="F151" s="272">
        <f t="shared" si="30"/>
        <v>1305.56</v>
      </c>
      <c r="G151" s="235" t="e">
        <f t="shared" si="31"/>
        <v>#DIV/0!</v>
      </c>
      <c r="H151" s="237">
        <v>1305.56</v>
      </c>
    </row>
    <row r="152" spans="1:8" hidden="1">
      <c r="A152" s="330">
        <v>3211</v>
      </c>
      <c r="B152" s="331"/>
      <c r="C152" s="332"/>
      <c r="D152" s="295" t="s">
        <v>14</v>
      </c>
      <c r="E152" s="197">
        <v>0</v>
      </c>
      <c r="F152" s="272">
        <f t="shared" si="30"/>
        <v>1305.56</v>
      </c>
      <c r="G152" s="235" t="e">
        <f t="shared" si="31"/>
        <v>#DIV/0!</v>
      </c>
      <c r="H152" s="237">
        <v>1305.56</v>
      </c>
    </row>
    <row r="153" spans="1:8" hidden="1">
      <c r="A153" s="330">
        <v>3212</v>
      </c>
      <c r="B153" s="331"/>
      <c r="C153" s="332"/>
      <c r="D153" s="295" t="s">
        <v>64</v>
      </c>
      <c r="E153" s="197">
        <v>0</v>
      </c>
      <c r="F153" s="272">
        <f t="shared" si="30"/>
        <v>22.2</v>
      </c>
      <c r="G153" s="235" t="e">
        <f t="shared" si="31"/>
        <v>#DIV/0!</v>
      </c>
      <c r="H153" s="238">
        <v>22.2</v>
      </c>
    </row>
    <row r="154" spans="1:8" hidden="1">
      <c r="A154" s="330">
        <v>3213</v>
      </c>
      <c r="B154" s="331"/>
      <c r="C154" s="332"/>
      <c r="D154" s="295" t="s">
        <v>47</v>
      </c>
      <c r="E154" s="197">
        <v>0</v>
      </c>
      <c r="F154" s="272">
        <f t="shared" si="30"/>
        <v>1283.3599999999999</v>
      </c>
      <c r="G154" s="235" t="e">
        <f t="shared" si="31"/>
        <v>#DIV/0!</v>
      </c>
      <c r="H154" s="238">
        <v>1283.3599999999999</v>
      </c>
    </row>
    <row r="155" spans="1:8">
      <c r="A155" s="339" t="s">
        <v>326</v>
      </c>
      <c r="B155" s="340"/>
      <c r="C155" s="341"/>
      <c r="D155" s="273" t="s">
        <v>327</v>
      </c>
      <c r="E155" s="194">
        <v>0</v>
      </c>
      <c r="F155" s="272">
        <f t="shared" si="30"/>
        <v>9400</v>
      </c>
      <c r="G155" s="235" t="e">
        <f t="shared" si="31"/>
        <v>#DIV/0!</v>
      </c>
      <c r="H155" s="242">
        <f>H156</f>
        <v>9400</v>
      </c>
    </row>
    <row r="156" spans="1:8">
      <c r="A156" s="345" t="s">
        <v>9</v>
      </c>
      <c r="B156" s="346"/>
      <c r="C156" s="347"/>
      <c r="D156" s="276" t="s">
        <v>10</v>
      </c>
      <c r="E156" s="208">
        <v>0</v>
      </c>
      <c r="F156" s="272">
        <f t="shared" si="30"/>
        <v>9400</v>
      </c>
      <c r="G156" s="235" t="e">
        <f t="shared" si="31"/>
        <v>#DIV/0!</v>
      </c>
      <c r="H156" s="208">
        <f>H157</f>
        <v>9400</v>
      </c>
    </row>
    <row r="157" spans="1:8">
      <c r="A157" s="348">
        <v>3</v>
      </c>
      <c r="B157" s="349"/>
      <c r="C157" s="350"/>
      <c r="D157" s="277" t="s">
        <v>11</v>
      </c>
      <c r="E157" s="210">
        <v>0</v>
      </c>
      <c r="F157" s="272">
        <f t="shared" si="30"/>
        <v>9400</v>
      </c>
      <c r="G157" s="235" t="e">
        <f t="shared" si="31"/>
        <v>#DIV/0!</v>
      </c>
      <c r="H157" s="210">
        <f>H158+H165</f>
        <v>9400</v>
      </c>
    </row>
    <row r="158" spans="1:8">
      <c r="A158" s="327">
        <v>31</v>
      </c>
      <c r="B158" s="328"/>
      <c r="C158" s="329"/>
      <c r="D158" s="277" t="s">
        <v>57</v>
      </c>
      <c r="E158" s="210">
        <v>0</v>
      </c>
      <c r="F158" s="272">
        <f t="shared" si="30"/>
        <v>9040</v>
      </c>
      <c r="G158" s="235" t="e">
        <f t="shared" si="31"/>
        <v>#DIV/0!</v>
      </c>
      <c r="H158" s="210">
        <f>H159+H161+H163</f>
        <v>9040</v>
      </c>
    </row>
    <row r="159" spans="1:8" ht="15" hidden="1" customHeight="1">
      <c r="A159" s="327">
        <v>311</v>
      </c>
      <c r="B159" s="328"/>
      <c r="C159" s="329"/>
      <c r="D159" s="277" t="s">
        <v>58</v>
      </c>
      <c r="E159" s="210">
        <v>0</v>
      </c>
      <c r="F159" s="272">
        <f t="shared" si="30"/>
        <v>6900</v>
      </c>
      <c r="G159" s="235" t="e">
        <f t="shared" si="31"/>
        <v>#DIV/0!</v>
      </c>
      <c r="H159" s="210">
        <f>H160</f>
        <v>6900</v>
      </c>
    </row>
    <row r="160" spans="1:8" ht="15" hidden="1" customHeight="1">
      <c r="A160" s="330">
        <v>3111</v>
      </c>
      <c r="B160" s="331"/>
      <c r="C160" s="332"/>
      <c r="D160" s="295" t="s">
        <v>59</v>
      </c>
      <c r="E160" s="197">
        <v>0</v>
      </c>
      <c r="F160" s="272">
        <f t="shared" si="30"/>
        <v>6900</v>
      </c>
      <c r="G160" s="235" t="e">
        <f t="shared" si="31"/>
        <v>#DIV/0!</v>
      </c>
      <c r="H160" s="197">
        <v>6900</v>
      </c>
    </row>
    <row r="161" spans="1:8" hidden="1">
      <c r="A161" s="327">
        <v>312</v>
      </c>
      <c r="B161" s="328"/>
      <c r="C161" s="329"/>
      <c r="D161" s="277" t="s">
        <v>60</v>
      </c>
      <c r="E161" s="210">
        <v>0</v>
      </c>
      <c r="F161" s="272">
        <f t="shared" si="30"/>
        <v>1000</v>
      </c>
      <c r="G161" s="235" t="e">
        <f t="shared" si="31"/>
        <v>#DIV/0!</v>
      </c>
      <c r="H161" s="210">
        <f>H162</f>
        <v>1000</v>
      </c>
    </row>
    <row r="162" spans="1:8" hidden="1">
      <c r="A162" s="330">
        <v>3121</v>
      </c>
      <c r="B162" s="331"/>
      <c r="C162" s="332"/>
      <c r="D162" s="295" t="s">
        <v>60</v>
      </c>
      <c r="E162" s="197">
        <v>0</v>
      </c>
      <c r="F162" s="272">
        <f t="shared" si="30"/>
        <v>1000</v>
      </c>
      <c r="G162" s="235" t="e">
        <f t="shared" si="31"/>
        <v>#DIV/0!</v>
      </c>
      <c r="H162" s="197">
        <v>1000</v>
      </c>
    </row>
    <row r="163" spans="1:8" hidden="1">
      <c r="A163" s="327">
        <v>313</v>
      </c>
      <c r="B163" s="328"/>
      <c r="C163" s="329"/>
      <c r="D163" s="277" t="s">
        <v>61</v>
      </c>
      <c r="E163" s="210">
        <v>0</v>
      </c>
      <c r="F163" s="272">
        <f t="shared" si="30"/>
        <v>1140</v>
      </c>
      <c r="G163" s="235" t="e">
        <f t="shared" si="31"/>
        <v>#DIV/0!</v>
      </c>
      <c r="H163" s="210">
        <f>H164</f>
        <v>1140</v>
      </c>
    </row>
    <row r="164" spans="1:8" hidden="1">
      <c r="A164" s="330">
        <v>3132</v>
      </c>
      <c r="B164" s="331"/>
      <c r="C164" s="332"/>
      <c r="D164" s="295" t="s">
        <v>62</v>
      </c>
      <c r="E164" s="197">
        <v>0</v>
      </c>
      <c r="F164" s="272">
        <f t="shared" si="30"/>
        <v>1140</v>
      </c>
      <c r="G164" s="235" t="e">
        <f t="shared" si="31"/>
        <v>#DIV/0!</v>
      </c>
      <c r="H164" s="197">
        <v>1140</v>
      </c>
    </row>
    <row r="165" spans="1:8">
      <c r="A165" s="327">
        <v>32</v>
      </c>
      <c r="B165" s="328"/>
      <c r="C165" s="329"/>
      <c r="D165" s="277" t="s">
        <v>63</v>
      </c>
      <c r="E165" s="210">
        <v>0</v>
      </c>
      <c r="F165" s="272">
        <f t="shared" si="30"/>
        <v>360</v>
      </c>
      <c r="G165" s="235" t="e">
        <f t="shared" si="31"/>
        <v>#DIV/0!</v>
      </c>
      <c r="H165" s="210">
        <f>H166</f>
        <v>360</v>
      </c>
    </row>
    <row r="166" spans="1:8" hidden="1">
      <c r="A166" s="327">
        <v>321</v>
      </c>
      <c r="B166" s="328"/>
      <c r="C166" s="329"/>
      <c r="D166" s="277" t="s">
        <v>13</v>
      </c>
      <c r="E166" s="210">
        <v>0</v>
      </c>
      <c r="F166" s="272">
        <f t="shared" si="30"/>
        <v>360</v>
      </c>
      <c r="G166" s="235" t="e">
        <f t="shared" si="31"/>
        <v>#DIV/0!</v>
      </c>
      <c r="H166" s="210">
        <f>H167+H168</f>
        <v>360</v>
      </c>
    </row>
    <row r="167" spans="1:8" hidden="1">
      <c r="A167" s="330">
        <v>3211</v>
      </c>
      <c r="B167" s="331"/>
      <c r="C167" s="332"/>
      <c r="D167" s="295" t="s">
        <v>14</v>
      </c>
      <c r="E167" s="197">
        <v>0</v>
      </c>
      <c r="F167" s="272">
        <f t="shared" si="30"/>
        <v>60</v>
      </c>
      <c r="G167" s="235" t="e">
        <f t="shared" si="31"/>
        <v>#DIV/0!</v>
      </c>
      <c r="H167" s="197">
        <v>60</v>
      </c>
    </row>
    <row r="168" spans="1:8" hidden="1">
      <c r="A168" s="330">
        <v>3212</v>
      </c>
      <c r="B168" s="331"/>
      <c r="C168" s="332"/>
      <c r="D168" s="295" t="s">
        <v>64</v>
      </c>
      <c r="E168" s="197">
        <v>0</v>
      </c>
      <c r="F168" s="272">
        <f t="shared" si="30"/>
        <v>300</v>
      </c>
      <c r="G168" s="235" t="e">
        <f t="shared" si="31"/>
        <v>#DIV/0!</v>
      </c>
      <c r="H168" s="197">
        <v>300</v>
      </c>
    </row>
    <row r="169" spans="1:8" hidden="1">
      <c r="A169" s="330">
        <v>3213</v>
      </c>
      <c r="B169" s="331"/>
      <c r="C169" s="332"/>
      <c r="D169" s="295" t="s">
        <v>47</v>
      </c>
      <c r="E169" s="197">
        <v>0</v>
      </c>
      <c r="F169" s="272">
        <f t="shared" si="30"/>
        <v>0</v>
      </c>
      <c r="G169" s="235" t="e">
        <f t="shared" si="31"/>
        <v>#DIV/0!</v>
      </c>
      <c r="H169" s="197">
        <v>0</v>
      </c>
    </row>
    <row r="170" spans="1:8">
      <c r="A170" s="336" t="s">
        <v>75</v>
      </c>
      <c r="B170" s="337"/>
      <c r="C170" s="338"/>
      <c r="D170" s="275" t="s">
        <v>76</v>
      </c>
      <c r="E170" s="196">
        <v>0</v>
      </c>
      <c r="F170" s="272">
        <f t="shared" si="30"/>
        <v>3375</v>
      </c>
      <c r="G170" s="235" t="e">
        <f t="shared" si="31"/>
        <v>#DIV/0!</v>
      </c>
      <c r="H170" s="196">
        <f>H171+H184</f>
        <v>3375</v>
      </c>
    </row>
    <row r="171" spans="1:8">
      <c r="A171" s="339" t="s">
        <v>77</v>
      </c>
      <c r="B171" s="340"/>
      <c r="C171" s="341"/>
      <c r="D171" s="273" t="s">
        <v>78</v>
      </c>
      <c r="E171" s="194">
        <v>0</v>
      </c>
      <c r="F171" s="272">
        <f t="shared" si="30"/>
        <v>1875</v>
      </c>
      <c r="G171" s="235" t="e">
        <f t="shared" si="31"/>
        <v>#DIV/0!</v>
      </c>
      <c r="H171" s="194">
        <f>H172</f>
        <v>1875</v>
      </c>
    </row>
    <row r="172" spans="1:8">
      <c r="A172" s="345" t="s">
        <v>9</v>
      </c>
      <c r="B172" s="346"/>
      <c r="C172" s="347"/>
      <c r="D172" s="276" t="s">
        <v>10</v>
      </c>
      <c r="E172" s="208">
        <v>0</v>
      </c>
      <c r="F172" s="272">
        <f t="shared" si="30"/>
        <v>1875</v>
      </c>
      <c r="G172" s="235" t="e">
        <f t="shared" si="31"/>
        <v>#DIV/0!</v>
      </c>
      <c r="H172" s="208">
        <f>H173+H177</f>
        <v>1875</v>
      </c>
    </row>
    <row r="173" spans="1:8">
      <c r="A173" s="348">
        <v>3</v>
      </c>
      <c r="B173" s="349"/>
      <c r="C173" s="350"/>
      <c r="D173" s="277" t="s">
        <v>11</v>
      </c>
      <c r="E173" s="210">
        <v>0</v>
      </c>
      <c r="F173" s="272">
        <f t="shared" si="30"/>
        <v>0</v>
      </c>
      <c r="G173" s="235" t="e">
        <f t="shared" si="31"/>
        <v>#DIV/0!</v>
      </c>
      <c r="H173" s="210">
        <v>0</v>
      </c>
    </row>
    <row r="174" spans="1:8">
      <c r="A174" s="388">
        <v>32</v>
      </c>
      <c r="B174" s="389"/>
      <c r="C174" s="390"/>
      <c r="D174" s="277" t="s">
        <v>12</v>
      </c>
      <c r="E174" s="210">
        <v>0</v>
      </c>
      <c r="F174" s="272">
        <f t="shared" si="30"/>
        <v>0</v>
      </c>
      <c r="G174" s="235" t="e">
        <f t="shared" si="31"/>
        <v>#DIV/0!</v>
      </c>
      <c r="H174" s="210">
        <v>0</v>
      </c>
    </row>
    <row r="175" spans="1:8" hidden="1">
      <c r="A175" s="348">
        <v>322</v>
      </c>
      <c r="B175" s="349"/>
      <c r="C175" s="350"/>
      <c r="D175" s="277" t="s">
        <v>17</v>
      </c>
      <c r="E175" s="210">
        <v>0</v>
      </c>
      <c r="F175" s="272">
        <f t="shared" si="30"/>
        <v>0</v>
      </c>
      <c r="G175" s="235" t="e">
        <f t="shared" si="31"/>
        <v>#DIV/0!</v>
      </c>
      <c r="H175" s="210">
        <v>0</v>
      </c>
    </row>
    <row r="176" spans="1:8" hidden="1">
      <c r="A176" s="380">
        <v>3225</v>
      </c>
      <c r="B176" s="381"/>
      <c r="C176" s="382"/>
      <c r="D176" s="295" t="s">
        <v>79</v>
      </c>
      <c r="E176" s="210">
        <v>0</v>
      </c>
      <c r="F176" s="272">
        <f t="shared" si="30"/>
        <v>0</v>
      </c>
      <c r="G176" s="235" t="e">
        <f t="shared" si="31"/>
        <v>#DIV/0!</v>
      </c>
      <c r="H176" s="210">
        <v>0</v>
      </c>
    </row>
    <row r="177" spans="1:8">
      <c r="A177" s="348">
        <v>4</v>
      </c>
      <c r="B177" s="349"/>
      <c r="C177" s="350"/>
      <c r="D177" s="277" t="s">
        <v>71</v>
      </c>
      <c r="E177" s="210">
        <v>0</v>
      </c>
      <c r="F177" s="272">
        <f t="shared" si="30"/>
        <v>1875</v>
      </c>
      <c r="G177" s="235" t="e">
        <f t="shared" si="31"/>
        <v>#DIV/0!</v>
      </c>
      <c r="H177" s="210">
        <f>H181</f>
        <v>1875</v>
      </c>
    </row>
    <row r="178" spans="1:8">
      <c r="A178" s="327">
        <v>42</v>
      </c>
      <c r="B178" s="328"/>
      <c r="C178" s="329"/>
      <c r="D178" s="277" t="s">
        <v>72</v>
      </c>
      <c r="E178" s="210">
        <v>0</v>
      </c>
      <c r="F178" s="272">
        <f t="shared" si="30"/>
        <v>0</v>
      </c>
      <c r="G178" s="235" t="e">
        <f t="shared" si="31"/>
        <v>#DIV/0!</v>
      </c>
      <c r="H178" s="210">
        <v>0</v>
      </c>
    </row>
    <row r="179" spans="1:8" hidden="1">
      <c r="A179" s="327">
        <v>422</v>
      </c>
      <c r="B179" s="328"/>
      <c r="C179" s="329"/>
      <c r="D179" s="277" t="s">
        <v>80</v>
      </c>
      <c r="E179" s="210">
        <v>0</v>
      </c>
      <c r="F179" s="272">
        <f t="shared" si="30"/>
        <v>0</v>
      </c>
      <c r="G179" s="235" t="e">
        <f t="shared" si="31"/>
        <v>#DIV/0!</v>
      </c>
      <c r="H179" s="210">
        <v>0</v>
      </c>
    </row>
    <row r="180" spans="1:8" hidden="1">
      <c r="A180" s="330">
        <v>4221</v>
      </c>
      <c r="B180" s="331"/>
      <c r="C180" s="332"/>
      <c r="D180" s="295" t="s">
        <v>81</v>
      </c>
      <c r="E180" s="210">
        <v>0</v>
      </c>
      <c r="F180" s="272">
        <f t="shared" si="30"/>
        <v>0</v>
      </c>
      <c r="G180" s="235" t="e">
        <f t="shared" si="31"/>
        <v>#DIV/0!</v>
      </c>
      <c r="H180" s="210">
        <v>0</v>
      </c>
    </row>
    <row r="181" spans="1:8" hidden="1">
      <c r="A181" s="330">
        <v>4223</v>
      </c>
      <c r="B181" s="331"/>
      <c r="C181" s="332"/>
      <c r="D181" s="295" t="s">
        <v>82</v>
      </c>
      <c r="E181" s="210">
        <v>0</v>
      </c>
      <c r="F181" s="272">
        <f t="shared" si="30"/>
        <v>1875</v>
      </c>
      <c r="G181" s="235" t="e">
        <f t="shared" si="31"/>
        <v>#DIV/0!</v>
      </c>
      <c r="H181" s="197">
        <v>1875</v>
      </c>
    </row>
    <row r="182" spans="1:8" hidden="1">
      <c r="A182" s="330">
        <v>4226</v>
      </c>
      <c r="B182" s="331"/>
      <c r="C182" s="332"/>
      <c r="D182" s="295" t="s">
        <v>83</v>
      </c>
      <c r="E182" s="210">
        <v>0</v>
      </c>
      <c r="F182" s="272">
        <f t="shared" si="30"/>
        <v>0</v>
      </c>
      <c r="G182" s="235" t="e">
        <f t="shared" si="31"/>
        <v>#DIV/0!</v>
      </c>
      <c r="H182" s="210">
        <v>0</v>
      </c>
    </row>
    <row r="183" spans="1:8" hidden="1">
      <c r="A183" s="330">
        <v>4227</v>
      </c>
      <c r="B183" s="331"/>
      <c r="C183" s="332"/>
      <c r="D183" s="295" t="s">
        <v>84</v>
      </c>
      <c r="E183" s="210">
        <v>0</v>
      </c>
      <c r="F183" s="272">
        <f t="shared" si="30"/>
        <v>0</v>
      </c>
      <c r="G183" s="235" t="e">
        <f t="shared" si="31"/>
        <v>#DIV/0!</v>
      </c>
      <c r="H183" s="210">
        <v>0</v>
      </c>
    </row>
    <row r="184" spans="1:8">
      <c r="A184" s="339" t="s">
        <v>320</v>
      </c>
      <c r="B184" s="340"/>
      <c r="C184" s="341"/>
      <c r="D184" s="273" t="s">
        <v>321</v>
      </c>
      <c r="E184" s="194">
        <v>0</v>
      </c>
      <c r="F184" s="272">
        <f t="shared" si="30"/>
        <v>1500</v>
      </c>
      <c r="G184" s="235" t="e">
        <f t="shared" si="31"/>
        <v>#DIV/0!</v>
      </c>
      <c r="H184" s="194">
        <f>H185</f>
        <v>1500</v>
      </c>
    </row>
    <row r="185" spans="1:8">
      <c r="A185" s="345" t="s">
        <v>9</v>
      </c>
      <c r="B185" s="346"/>
      <c r="C185" s="347"/>
      <c r="D185" s="276" t="s">
        <v>10</v>
      </c>
      <c r="E185" s="217">
        <v>0</v>
      </c>
      <c r="F185" s="272">
        <f t="shared" si="30"/>
        <v>1500</v>
      </c>
      <c r="G185" s="235" t="e">
        <f t="shared" si="31"/>
        <v>#DIV/0!</v>
      </c>
      <c r="H185" s="217">
        <f>H186</f>
        <v>1500</v>
      </c>
    </row>
    <row r="186" spans="1:8">
      <c r="A186" s="348">
        <v>4</v>
      </c>
      <c r="B186" s="349"/>
      <c r="C186" s="350"/>
      <c r="D186" s="277" t="s">
        <v>71</v>
      </c>
      <c r="E186" s="210">
        <v>0</v>
      </c>
      <c r="F186" s="272">
        <f t="shared" si="30"/>
        <v>1500</v>
      </c>
      <c r="G186" s="235" t="e">
        <f t="shared" si="31"/>
        <v>#DIV/0!</v>
      </c>
      <c r="H186" s="210">
        <v>1500</v>
      </c>
    </row>
    <row r="187" spans="1:8">
      <c r="A187" s="278">
        <v>42</v>
      </c>
      <c r="B187" s="280"/>
      <c r="C187" s="281"/>
      <c r="D187" s="277" t="s">
        <v>72</v>
      </c>
      <c r="E187" s="210">
        <v>0</v>
      </c>
      <c r="F187" s="272">
        <f t="shared" si="30"/>
        <v>1500</v>
      </c>
      <c r="G187" s="235" t="e">
        <f t="shared" si="31"/>
        <v>#DIV/0!</v>
      </c>
      <c r="H187" s="210">
        <v>1500</v>
      </c>
    </row>
    <row r="188" spans="1:8" hidden="1">
      <c r="A188" s="278">
        <v>424</v>
      </c>
      <c r="B188" s="280"/>
      <c r="C188" s="281"/>
      <c r="D188" s="277" t="s">
        <v>122</v>
      </c>
      <c r="E188" s="210">
        <v>0</v>
      </c>
      <c r="F188" s="272">
        <f t="shared" si="30"/>
        <v>1500</v>
      </c>
      <c r="G188" s="235" t="e">
        <f t="shared" si="31"/>
        <v>#DIV/0!</v>
      </c>
      <c r="H188" s="197">
        <v>1500</v>
      </c>
    </row>
    <row r="189" spans="1:8" hidden="1">
      <c r="A189" s="279">
        <v>4241</v>
      </c>
      <c r="B189" s="280"/>
      <c r="C189" s="281"/>
      <c r="D189" s="295" t="s">
        <v>123</v>
      </c>
      <c r="E189" s="210">
        <v>0</v>
      </c>
      <c r="F189" s="272">
        <f t="shared" si="30"/>
        <v>1500</v>
      </c>
      <c r="G189" s="235" t="e">
        <f t="shared" si="31"/>
        <v>#DIV/0!</v>
      </c>
      <c r="H189" s="197">
        <v>1500</v>
      </c>
    </row>
    <row r="190" spans="1:8">
      <c r="A190" s="336" t="s">
        <v>85</v>
      </c>
      <c r="B190" s="337"/>
      <c r="C190" s="338"/>
      <c r="D190" s="275" t="s">
        <v>86</v>
      </c>
      <c r="E190" s="196">
        <f t="shared" ref="E190:H195" si="33">E191</f>
        <v>70000</v>
      </c>
      <c r="F190" s="272">
        <f t="shared" si="30"/>
        <v>-64350</v>
      </c>
      <c r="G190" s="235">
        <f t="shared" si="31"/>
        <v>-91.928571428571431</v>
      </c>
      <c r="H190" s="196">
        <f t="shared" si="33"/>
        <v>5650</v>
      </c>
    </row>
    <row r="191" spans="1:8" ht="25.5">
      <c r="A191" s="339" t="s">
        <v>295</v>
      </c>
      <c r="B191" s="340"/>
      <c r="C191" s="341"/>
      <c r="D191" s="273" t="s">
        <v>87</v>
      </c>
      <c r="E191" s="194">
        <f t="shared" si="33"/>
        <v>70000</v>
      </c>
      <c r="F191" s="272">
        <f t="shared" si="30"/>
        <v>-64350</v>
      </c>
      <c r="G191" s="235">
        <f t="shared" si="31"/>
        <v>-91.928571428571431</v>
      </c>
      <c r="H191" s="194">
        <f t="shared" si="33"/>
        <v>5650</v>
      </c>
    </row>
    <row r="192" spans="1:8">
      <c r="A192" s="345" t="s">
        <v>9</v>
      </c>
      <c r="B192" s="346"/>
      <c r="C192" s="347"/>
      <c r="D192" s="276" t="s">
        <v>10</v>
      </c>
      <c r="E192" s="208">
        <f t="shared" si="33"/>
        <v>70000</v>
      </c>
      <c r="F192" s="272">
        <f t="shared" si="30"/>
        <v>-64350</v>
      </c>
      <c r="G192" s="235">
        <f t="shared" si="31"/>
        <v>-91.928571428571431</v>
      </c>
      <c r="H192" s="208">
        <f t="shared" si="33"/>
        <v>5650</v>
      </c>
    </row>
    <row r="193" spans="1:8">
      <c r="A193" s="348">
        <v>3</v>
      </c>
      <c r="B193" s="349"/>
      <c r="C193" s="350"/>
      <c r="D193" s="277" t="s">
        <v>11</v>
      </c>
      <c r="E193" s="210">
        <f t="shared" si="33"/>
        <v>70000</v>
      </c>
      <c r="F193" s="272">
        <f t="shared" si="30"/>
        <v>-64350</v>
      </c>
      <c r="G193" s="235">
        <f t="shared" si="31"/>
        <v>-91.928571428571431</v>
      </c>
      <c r="H193" s="210">
        <f t="shared" si="33"/>
        <v>5650</v>
      </c>
    </row>
    <row r="194" spans="1:8">
      <c r="A194" s="327">
        <v>32</v>
      </c>
      <c r="B194" s="328"/>
      <c r="C194" s="329"/>
      <c r="D194" s="277" t="s">
        <v>12</v>
      </c>
      <c r="E194" s="210">
        <f t="shared" si="33"/>
        <v>70000</v>
      </c>
      <c r="F194" s="272">
        <f t="shared" si="30"/>
        <v>-64350</v>
      </c>
      <c r="G194" s="235">
        <f t="shared" si="31"/>
        <v>-91.928571428571431</v>
      </c>
      <c r="H194" s="210">
        <f t="shared" si="33"/>
        <v>5650</v>
      </c>
    </row>
    <row r="195" spans="1:8" hidden="1">
      <c r="A195" s="327">
        <v>323</v>
      </c>
      <c r="B195" s="328"/>
      <c r="C195" s="329"/>
      <c r="D195" s="277" t="s">
        <v>22</v>
      </c>
      <c r="E195" s="210">
        <f t="shared" si="33"/>
        <v>70000</v>
      </c>
      <c r="F195" s="272">
        <f t="shared" si="30"/>
        <v>-64350</v>
      </c>
      <c r="G195" s="235">
        <f t="shared" si="31"/>
        <v>-91.928571428571431</v>
      </c>
      <c r="H195" s="210">
        <f t="shared" si="33"/>
        <v>5650</v>
      </c>
    </row>
    <row r="196" spans="1:8" hidden="1">
      <c r="A196" s="330">
        <v>3232</v>
      </c>
      <c r="B196" s="331"/>
      <c r="C196" s="332"/>
      <c r="D196" s="295" t="s">
        <v>42</v>
      </c>
      <c r="E196" s="210">
        <v>70000</v>
      </c>
      <c r="F196" s="272">
        <f t="shared" si="30"/>
        <v>-64350</v>
      </c>
      <c r="G196" s="235">
        <f t="shared" si="31"/>
        <v>-91.928571428571431</v>
      </c>
      <c r="H196" s="210">
        <v>5650</v>
      </c>
    </row>
    <row r="197" spans="1:8">
      <c r="A197" s="342" t="s">
        <v>328</v>
      </c>
      <c r="B197" s="343"/>
      <c r="C197" s="344"/>
      <c r="D197" s="274" t="s">
        <v>329</v>
      </c>
      <c r="E197" s="195">
        <f>E198</f>
        <v>6000</v>
      </c>
      <c r="F197" s="272">
        <f t="shared" si="30"/>
        <v>-6000</v>
      </c>
      <c r="G197" s="235">
        <f t="shared" si="31"/>
        <v>-100</v>
      </c>
      <c r="H197" s="195">
        <v>0</v>
      </c>
    </row>
    <row r="198" spans="1:8">
      <c r="A198" s="336" t="s">
        <v>5</v>
      </c>
      <c r="B198" s="337"/>
      <c r="C198" s="338"/>
      <c r="D198" s="275" t="s">
        <v>330</v>
      </c>
      <c r="E198" s="196">
        <f>E199</f>
        <v>6000</v>
      </c>
      <c r="F198" s="272">
        <f t="shared" si="30"/>
        <v>-6000</v>
      </c>
      <c r="G198" s="235">
        <f t="shared" si="31"/>
        <v>-100</v>
      </c>
      <c r="H198" s="196">
        <v>0</v>
      </c>
    </row>
    <row r="199" spans="1:8" ht="25.5">
      <c r="A199" s="339" t="s">
        <v>331</v>
      </c>
      <c r="B199" s="340"/>
      <c r="C199" s="341"/>
      <c r="D199" s="273" t="s">
        <v>332</v>
      </c>
      <c r="E199" s="194">
        <f>E200</f>
        <v>6000</v>
      </c>
      <c r="F199" s="272">
        <f t="shared" ref="F199:F262" si="34">H199-E199</f>
        <v>-6000</v>
      </c>
      <c r="G199" s="235">
        <f t="shared" ref="G199:G262" si="35">F199/E199*100</f>
        <v>-100</v>
      </c>
      <c r="H199" s="194">
        <v>0</v>
      </c>
    </row>
    <row r="200" spans="1:8">
      <c r="A200" s="345" t="s">
        <v>333</v>
      </c>
      <c r="B200" s="346"/>
      <c r="C200" s="347"/>
      <c r="D200" s="276" t="s">
        <v>334</v>
      </c>
      <c r="E200" s="208">
        <f>E201</f>
        <v>6000</v>
      </c>
      <c r="F200" s="272">
        <f t="shared" si="34"/>
        <v>-6000</v>
      </c>
      <c r="G200" s="235">
        <f t="shared" si="35"/>
        <v>-100</v>
      </c>
      <c r="H200" s="208">
        <v>0</v>
      </c>
    </row>
    <row r="201" spans="1:8">
      <c r="A201" s="348">
        <v>3</v>
      </c>
      <c r="B201" s="349"/>
      <c r="C201" s="350"/>
      <c r="D201" s="277" t="s">
        <v>11</v>
      </c>
      <c r="E201" s="210">
        <v>6000</v>
      </c>
      <c r="F201" s="272">
        <f t="shared" si="34"/>
        <v>-6000</v>
      </c>
      <c r="G201" s="235">
        <f t="shared" si="35"/>
        <v>-100</v>
      </c>
      <c r="H201" s="210">
        <v>0</v>
      </c>
    </row>
    <row r="202" spans="1:8" ht="25.5">
      <c r="A202" s="327">
        <v>37</v>
      </c>
      <c r="B202" s="328"/>
      <c r="C202" s="329"/>
      <c r="D202" s="277" t="s">
        <v>68</v>
      </c>
      <c r="E202" s="210">
        <v>6000</v>
      </c>
      <c r="F202" s="272">
        <f t="shared" si="34"/>
        <v>-6000</v>
      </c>
      <c r="G202" s="235">
        <f t="shared" si="35"/>
        <v>-100</v>
      </c>
      <c r="H202" s="210">
        <v>0</v>
      </c>
    </row>
    <row r="203" spans="1:8" hidden="1">
      <c r="A203" s="327">
        <v>372</v>
      </c>
      <c r="B203" s="328"/>
      <c r="C203" s="329"/>
      <c r="D203" s="277" t="s">
        <v>69</v>
      </c>
      <c r="E203" s="210">
        <v>6000</v>
      </c>
      <c r="F203" s="272">
        <f t="shared" si="34"/>
        <v>-6000</v>
      </c>
      <c r="G203" s="235">
        <f t="shared" si="35"/>
        <v>-100</v>
      </c>
      <c r="H203" s="210">
        <v>0</v>
      </c>
    </row>
    <row r="204" spans="1:8" hidden="1">
      <c r="A204" s="330">
        <v>3723</v>
      </c>
      <c r="B204" s="331"/>
      <c r="C204" s="332"/>
      <c r="D204" s="295" t="s">
        <v>335</v>
      </c>
      <c r="E204" s="210">
        <v>6000</v>
      </c>
      <c r="F204" s="272">
        <f t="shared" si="34"/>
        <v>-6000</v>
      </c>
      <c r="G204" s="235">
        <f t="shared" si="35"/>
        <v>-100</v>
      </c>
      <c r="H204" s="210">
        <v>0</v>
      </c>
    </row>
    <row r="205" spans="1:8">
      <c r="A205" s="342" t="s">
        <v>314</v>
      </c>
      <c r="B205" s="343"/>
      <c r="C205" s="344"/>
      <c r="D205" s="274" t="s">
        <v>76</v>
      </c>
      <c r="E205" s="195">
        <v>0</v>
      </c>
      <c r="F205" s="272">
        <f t="shared" si="34"/>
        <v>55000</v>
      </c>
      <c r="G205" s="235" t="e">
        <f t="shared" si="35"/>
        <v>#DIV/0!</v>
      </c>
      <c r="H205" s="195">
        <f>H206</f>
        <v>55000</v>
      </c>
    </row>
    <row r="206" spans="1:8">
      <c r="A206" s="336" t="s">
        <v>5</v>
      </c>
      <c r="B206" s="337"/>
      <c r="C206" s="338"/>
      <c r="D206" s="275" t="s">
        <v>70</v>
      </c>
      <c r="E206" s="196">
        <v>0</v>
      </c>
      <c r="F206" s="272">
        <f t="shared" si="34"/>
        <v>55000</v>
      </c>
      <c r="G206" s="235" t="e">
        <f t="shared" si="35"/>
        <v>#DIV/0!</v>
      </c>
      <c r="H206" s="196">
        <f>H207+H213</f>
        <v>55000</v>
      </c>
    </row>
    <row r="207" spans="1:8" ht="25.5">
      <c r="A207" s="383" t="s">
        <v>315</v>
      </c>
      <c r="B207" s="384"/>
      <c r="C207" s="385"/>
      <c r="D207" s="193" t="s">
        <v>316</v>
      </c>
      <c r="E207" s="218">
        <v>0</v>
      </c>
      <c r="F207" s="272">
        <f t="shared" si="34"/>
        <v>15000</v>
      </c>
      <c r="G207" s="235" t="e">
        <f t="shared" si="35"/>
        <v>#DIV/0!</v>
      </c>
      <c r="H207" s="194">
        <f>H208</f>
        <v>15000</v>
      </c>
    </row>
    <row r="208" spans="1:8">
      <c r="A208" s="345" t="s">
        <v>9</v>
      </c>
      <c r="B208" s="346"/>
      <c r="C208" s="347"/>
      <c r="D208" s="276" t="s">
        <v>10</v>
      </c>
      <c r="E208" s="219">
        <v>0</v>
      </c>
      <c r="F208" s="272">
        <f t="shared" si="34"/>
        <v>15000</v>
      </c>
      <c r="G208" s="235" t="e">
        <f t="shared" si="35"/>
        <v>#DIV/0!</v>
      </c>
      <c r="H208" s="219">
        <f>H209</f>
        <v>15000</v>
      </c>
    </row>
    <row r="209" spans="1:8">
      <c r="A209" s="348">
        <v>4</v>
      </c>
      <c r="B209" s="349"/>
      <c r="C209" s="350"/>
      <c r="D209" s="277" t="s">
        <v>71</v>
      </c>
      <c r="E209" s="197">
        <v>0</v>
      </c>
      <c r="F209" s="272">
        <f t="shared" si="34"/>
        <v>15000</v>
      </c>
      <c r="G209" s="235" t="e">
        <f t="shared" si="35"/>
        <v>#DIV/0!</v>
      </c>
      <c r="H209" s="197">
        <v>15000</v>
      </c>
    </row>
    <row r="210" spans="1:8">
      <c r="A210" s="327">
        <v>42</v>
      </c>
      <c r="B210" s="328"/>
      <c r="C210" s="329"/>
      <c r="D210" s="277" t="s">
        <v>72</v>
      </c>
      <c r="E210" s="197">
        <v>0</v>
      </c>
      <c r="F210" s="272">
        <f t="shared" si="34"/>
        <v>15000</v>
      </c>
      <c r="G210" s="235" t="e">
        <f t="shared" si="35"/>
        <v>#DIV/0!</v>
      </c>
      <c r="H210" s="197">
        <v>15000</v>
      </c>
    </row>
    <row r="211" spans="1:8" hidden="1">
      <c r="A211" s="327">
        <v>421</v>
      </c>
      <c r="B211" s="328"/>
      <c r="C211" s="329"/>
      <c r="D211" s="277" t="s">
        <v>73</v>
      </c>
      <c r="E211" s="197">
        <v>0</v>
      </c>
      <c r="F211" s="272">
        <f t="shared" si="34"/>
        <v>15000</v>
      </c>
      <c r="G211" s="235" t="e">
        <f t="shared" si="35"/>
        <v>#DIV/0!</v>
      </c>
      <c r="H211" s="197">
        <v>15000</v>
      </c>
    </row>
    <row r="212" spans="1:8" hidden="1">
      <c r="A212" s="330">
        <v>4212</v>
      </c>
      <c r="B212" s="331"/>
      <c r="C212" s="332"/>
      <c r="D212" s="295" t="s">
        <v>74</v>
      </c>
      <c r="E212" s="197">
        <v>0</v>
      </c>
      <c r="F212" s="272">
        <f t="shared" si="34"/>
        <v>15000</v>
      </c>
      <c r="G212" s="235" t="e">
        <f t="shared" si="35"/>
        <v>#DIV/0!</v>
      </c>
      <c r="H212" s="197">
        <v>15000</v>
      </c>
    </row>
    <row r="213" spans="1:8">
      <c r="A213" s="383" t="s">
        <v>317</v>
      </c>
      <c r="B213" s="384"/>
      <c r="C213" s="385"/>
      <c r="D213" s="193" t="s">
        <v>318</v>
      </c>
      <c r="E213" s="218">
        <v>0</v>
      </c>
      <c r="F213" s="272">
        <f t="shared" si="34"/>
        <v>40000</v>
      </c>
      <c r="G213" s="235" t="e">
        <f t="shared" si="35"/>
        <v>#DIV/0!</v>
      </c>
      <c r="H213" s="194">
        <f>H214</f>
        <v>40000</v>
      </c>
    </row>
    <row r="214" spans="1:8">
      <c r="A214" s="345" t="s">
        <v>9</v>
      </c>
      <c r="B214" s="346"/>
      <c r="C214" s="347"/>
      <c r="D214" s="276" t="s">
        <v>10</v>
      </c>
      <c r="E214" s="219">
        <v>0</v>
      </c>
      <c r="F214" s="272">
        <f t="shared" si="34"/>
        <v>40000</v>
      </c>
      <c r="G214" s="235" t="e">
        <f t="shared" si="35"/>
        <v>#DIV/0!</v>
      </c>
      <c r="H214" s="219">
        <f>H215</f>
        <v>40000</v>
      </c>
    </row>
    <row r="215" spans="1:8">
      <c r="A215" s="348">
        <v>4</v>
      </c>
      <c r="B215" s="349"/>
      <c r="C215" s="350"/>
      <c r="D215" s="277" t="s">
        <v>71</v>
      </c>
      <c r="E215" s="197">
        <v>0</v>
      </c>
      <c r="F215" s="272">
        <f t="shared" si="34"/>
        <v>40000</v>
      </c>
      <c r="G215" s="235" t="e">
        <f t="shared" si="35"/>
        <v>#DIV/0!</v>
      </c>
      <c r="H215" s="197">
        <v>40000</v>
      </c>
    </row>
    <row r="216" spans="1:8">
      <c r="A216" s="327">
        <v>42</v>
      </c>
      <c r="B216" s="328"/>
      <c r="C216" s="329"/>
      <c r="D216" s="277" t="s">
        <v>72</v>
      </c>
      <c r="E216" s="197">
        <v>0</v>
      </c>
      <c r="F216" s="272">
        <f t="shared" si="34"/>
        <v>40000</v>
      </c>
      <c r="G216" s="235" t="e">
        <f t="shared" si="35"/>
        <v>#DIV/0!</v>
      </c>
      <c r="H216" s="197">
        <v>40000</v>
      </c>
    </row>
    <row r="217" spans="1:8" hidden="1">
      <c r="A217" s="327">
        <v>421</v>
      </c>
      <c r="B217" s="328"/>
      <c r="C217" s="329"/>
      <c r="D217" s="277" t="s">
        <v>73</v>
      </c>
      <c r="E217" s="197">
        <v>0</v>
      </c>
      <c r="F217" s="272">
        <f t="shared" si="34"/>
        <v>40000</v>
      </c>
      <c r="G217" s="235" t="e">
        <f t="shared" si="35"/>
        <v>#DIV/0!</v>
      </c>
      <c r="H217" s="197">
        <v>40000</v>
      </c>
    </row>
    <row r="218" spans="1:8" hidden="1">
      <c r="A218" s="330">
        <v>4212</v>
      </c>
      <c r="B218" s="331"/>
      <c r="C218" s="332"/>
      <c r="D218" s="295" t="s">
        <v>74</v>
      </c>
      <c r="E218" s="197">
        <v>0</v>
      </c>
      <c r="F218" s="272">
        <f t="shared" si="34"/>
        <v>40000</v>
      </c>
      <c r="G218" s="235" t="e">
        <f t="shared" si="35"/>
        <v>#DIV/0!</v>
      </c>
      <c r="H218" s="197">
        <v>40000</v>
      </c>
    </row>
    <row r="219" spans="1:8" ht="25.5">
      <c r="A219" s="342" t="s">
        <v>319</v>
      </c>
      <c r="B219" s="343"/>
      <c r="C219" s="344"/>
      <c r="D219" s="274" t="s">
        <v>88</v>
      </c>
      <c r="E219" s="195">
        <f>E220</f>
        <v>2481450</v>
      </c>
      <c r="F219" s="272">
        <f t="shared" si="34"/>
        <v>-59061.229999999981</v>
      </c>
      <c r="G219" s="235">
        <f t="shared" si="35"/>
        <v>-2.3801096133309145</v>
      </c>
      <c r="H219" s="195">
        <f>H220</f>
        <v>2422388.77</v>
      </c>
    </row>
    <row r="220" spans="1:8" s="207" customFormat="1" ht="25.5">
      <c r="A220" s="336" t="s">
        <v>5</v>
      </c>
      <c r="B220" s="337"/>
      <c r="C220" s="338"/>
      <c r="D220" s="275" t="s">
        <v>88</v>
      </c>
      <c r="E220" s="196">
        <f>E221+E345+E386+E445+E485+E491+E536+E549+E560</f>
        <v>2481450</v>
      </c>
      <c r="F220" s="272">
        <f t="shared" si="34"/>
        <v>-59061.229999999981</v>
      </c>
      <c r="G220" s="235">
        <f t="shared" si="35"/>
        <v>-2.3801096133309145</v>
      </c>
      <c r="H220" s="196">
        <f>H221+H339+H345+H386+H445+H485+H491+H536+H549+H560</f>
        <v>2422388.77</v>
      </c>
    </row>
    <row r="221" spans="1:8" s="207" customFormat="1" ht="21" customHeight="1">
      <c r="A221" s="339" t="s">
        <v>7</v>
      </c>
      <c r="B221" s="340"/>
      <c r="C221" s="341"/>
      <c r="D221" s="273" t="s">
        <v>8</v>
      </c>
      <c r="E221" s="194">
        <f>E222+E257+E281+E295+E301+E329</f>
        <v>6800</v>
      </c>
      <c r="F221" s="272">
        <f t="shared" si="34"/>
        <v>0</v>
      </c>
      <c r="G221" s="235">
        <f t="shared" si="35"/>
        <v>0</v>
      </c>
      <c r="H221" s="194">
        <f>H222+H257+H281+H295+H301+H329</f>
        <v>6800</v>
      </c>
    </row>
    <row r="222" spans="1:8" s="207" customFormat="1">
      <c r="A222" s="345" t="s">
        <v>307</v>
      </c>
      <c r="B222" s="346"/>
      <c r="C222" s="347"/>
      <c r="D222" s="276" t="s">
        <v>90</v>
      </c>
      <c r="E222" s="208">
        <f>E223+E253</f>
        <v>3600</v>
      </c>
      <c r="F222" s="272">
        <f t="shared" si="34"/>
        <v>0</v>
      </c>
      <c r="G222" s="235">
        <f t="shared" si="35"/>
        <v>0</v>
      </c>
      <c r="H222" s="208">
        <f>H223+H253</f>
        <v>3600</v>
      </c>
    </row>
    <row r="223" spans="1:8" s="207" customFormat="1">
      <c r="A223" s="354">
        <v>3</v>
      </c>
      <c r="B223" s="355"/>
      <c r="C223" s="356"/>
      <c r="D223" s="292" t="s">
        <v>11</v>
      </c>
      <c r="E223" s="5">
        <f>E224+E231+E249</f>
        <v>1400</v>
      </c>
      <c r="F223" s="272">
        <f t="shared" si="34"/>
        <v>0</v>
      </c>
      <c r="G223" s="235">
        <f t="shared" si="35"/>
        <v>0</v>
      </c>
      <c r="H223" s="5">
        <f>H224+H231+H249</f>
        <v>1400</v>
      </c>
    </row>
    <row r="224" spans="1:8" s="207" customFormat="1">
      <c r="A224" s="333">
        <v>31</v>
      </c>
      <c r="B224" s="334"/>
      <c r="C224" s="335"/>
      <c r="D224" s="220" t="s">
        <v>57</v>
      </c>
      <c r="E224" s="221">
        <f>E225+E227+E229</f>
        <v>70</v>
      </c>
      <c r="F224" s="272">
        <f t="shared" si="34"/>
        <v>0</v>
      </c>
      <c r="G224" s="235">
        <f t="shared" si="35"/>
        <v>0</v>
      </c>
      <c r="H224" s="221">
        <f>H225+H227+H229</f>
        <v>70</v>
      </c>
    </row>
    <row r="225" spans="1:8" s="207" customFormat="1" hidden="1">
      <c r="A225" s="333">
        <v>311</v>
      </c>
      <c r="B225" s="334"/>
      <c r="C225" s="335"/>
      <c r="D225" s="220" t="s">
        <v>58</v>
      </c>
      <c r="E225" s="221">
        <f>E226</f>
        <v>50</v>
      </c>
      <c r="F225" s="272">
        <f t="shared" si="34"/>
        <v>0</v>
      </c>
      <c r="G225" s="235">
        <f t="shared" si="35"/>
        <v>0</v>
      </c>
      <c r="H225" s="221">
        <f>H226</f>
        <v>50</v>
      </c>
    </row>
    <row r="226" spans="1:8" s="207" customFormat="1" hidden="1">
      <c r="A226" s="351">
        <v>3111</v>
      </c>
      <c r="B226" s="352"/>
      <c r="C226" s="353"/>
      <c r="D226" s="222" t="s">
        <v>59</v>
      </c>
      <c r="E226" s="223">
        <v>50</v>
      </c>
      <c r="F226" s="272">
        <f t="shared" si="34"/>
        <v>0</v>
      </c>
      <c r="G226" s="235">
        <f t="shared" si="35"/>
        <v>0</v>
      </c>
      <c r="H226" s="223">
        <v>50</v>
      </c>
    </row>
    <row r="227" spans="1:8" s="207" customFormat="1" hidden="1">
      <c r="A227" s="333">
        <v>312</v>
      </c>
      <c r="B227" s="334"/>
      <c r="C227" s="335"/>
      <c r="D227" s="220" t="s">
        <v>60</v>
      </c>
      <c r="E227" s="221">
        <f>E228</f>
        <v>0</v>
      </c>
      <c r="F227" s="272">
        <f t="shared" si="34"/>
        <v>0</v>
      </c>
      <c r="G227" s="235" t="e">
        <f t="shared" si="35"/>
        <v>#DIV/0!</v>
      </c>
      <c r="H227" s="221">
        <f>H228</f>
        <v>0</v>
      </c>
    </row>
    <row r="228" spans="1:8" s="207" customFormat="1" hidden="1">
      <c r="A228" s="351">
        <v>3121</v>
      </c>
      <c r="B228" s="352"/>
      <c r="C228" s="353"/>
      <c r="D228" s="222" t="s">
        <v>60</v>
      </c>
      <c r="E228" s="223">
        <v>0</v>
      </c>
      <c r="F228" s="272">
        <f t="shared" si="34"/>
        <v>0</v>
      </c>
      <c r="G228" s="235" t="e">
        <f t="shared" si="35"/>
        <v>#DIV/0!</v>
      </c>
      <c r="H228" s="223">
        <v>0</v>
      </c>
    </row>
    <row r="229" spans="1:8" s="207" customFormat="1" hidden="1">
      <c r="A229" s="333">
        <v>313</v>
      </c>
      <c r="B229" s="334"/>
      <c r="C229" s="335"/>
      <c r="D229" s="220" t="s">
        <v>61</v>
      </c>
      <c r="E229" s="221">
        <f>E230</f>
        <v>20</v>
      </c>
      <c r="F229" s="272">
        <f t="shared" si="34"/>
        <v>0</v>
      </c>
      <c r="G229" s="235">
        <f t="shared" si="35"/>
        <v>0</v>
      </c>
      <c r="H229" s="221">
        <f>H230</f>
        <v>20</v>
      </c>
    </row>
    <row r="230" spans="1:8" s="207" customFormat="1" hidden="1">
      <c r="A230" s="351">
        <v>3132</v>
      </c>
      <c r="B230" s="352"/>
      <c r="C230" s="353"/>
      <c r="D230" s="222" t="s">
        <v>62</v>
      </c>
      <c r="E230" s="223">
        <v>20</v>
      </c>
      <c r="F230" s="272">
        <f t="shared" si="34"/>
        <v>0</v>
      </c>
      <c r="G230" s="235">
        <f t="shared" si="35"/>
        <v>0</v>
      </c>
      <c r="H230" s="223">
        <v>20</v>
      </c>
    </row>
    <row r="231" spans="1:8" s="207" customFormat="1">
      <c r="A231" s="333">
        <v>32</v>
      </c>
      <c r="B231" s="334"/>
      <c r="C231" s="335"/>
      <c r="D231" s="292" t="s">
        <v>12</v>
      </c>
      <c r="E231" s="5">
        <f>E232+E236+E243+E246</f>
        <v>1330</v>
      </c>
      <c r="F231" s="272">
        <f t="shared" si="34"/>
        <v>0</v>
      </c>
      <c r="G231" s="235">
        <f t="shared" si="35"/>
        <v>0</v>
      </c>
      <c r="H231" s="5">
        <f>H232+H236+H243+H246</f>
        <v>1330</v>
      </c>
    </row>
    <row r="232" spans="1:8" s="207" customFormat="1" hidden="1">
      <c r="A232" s="333">
        <v>321</v>
      </c>
      <c r="B232" s="334"/>
      <c r="C232" s="335"/>
      <c r="D232" s="292" t="s">
        <v>13</v>
      </c>
      <c r="E232" s="5">
        <f>E233+E234+E235</f>
        <v>600</v>
      </c>
      <c r="F232" s="272">
        <f t="shared" si="34"/>
        <v>0</v>
      </c>
      <c r="G232" s="235">
        <f t="shared" si="35"/>
        <v>0</v>
      </c>
      <c r="H232" s="5">
        <f>H233+H234+H235</f>
        <v>600</v>
      </c>
    </row>
    <row r="233" spans="1:8" hidden="1">
      <c r="A233" s="351">
        <v>3211</v>
      </c>
      <c r="B233" s="352"/>
      <c r="C233" s="353"/>
      <c r="D233" s="209" t="s">
        <v>14</v>
      </c>
      <c r="E233" s="156">
        <v>200</v>
      </c>
      <c r="F233" s="272">
        <f t="shared" si="34"/>
        <v>0</v>
      </c>
      <c r="G233" s="235">
        <f t="shared" si="35"/>
        <v>0</v>
      </c>
      <c r="H233" s="156">
        <v>200</v>
      </c>
    </row>
    <row r="234" spans="1:8" hidden="1">
      <c r="A234" s="351">
        <v>3213</v>
      </c>
      <c r="B234" s="352"/>
      <c r="C234" s="353"/>
      <c r="D234" s="209" t="s">
        <v>47</v>
      </c>
      <c r="E234" s="156">
        <v>200</v>
      </c>
      <c r="F234" s="272">
        <f t="shared" si="34"/>
        <v>0</v>
      </c>
      <c r="G234" s="235">
        <f t="shared" si="35"/>
        <v>0</v>
      </c>
      <c r="H234" s="156">
        <v>200</v>
      </c>
    </row>
    <row r="235" spans="1:8" hidden="1">
      <c r="A235" s="351">
        <v>3214</v>
      </c>
      <c r="B235" s="352"/>
      <c r="C235" s="353"/>
      <c r="D235" s="209" t="s">
        <v>16</v>
      </c>
      <c r="E235" s="156">
        <v>200</v>
      </c>
      <c r="F235" s="272">
        <f t="shared" si="34"/>
        <v>0</v>
      </c>
      <c r="G235" s="235">
        <f t="shared" si="35"/>
        <v>0</v>
      </c>
      <c r="H235" s="156">
        <v>200</v>
      </c>
    </row>
    <row r="236" spans="1:8" s="207" customFormat="1" hidden="1">
      <c r="A236" s="333">
        <v>322</v>
      </c>
      <c r="B236" s="334"/>
      <c r="C236" s="335"/>
      <c r="D236" s="292" t="s">
        <v>17</v>
      </c>
      <c r="E236" s="5">
        <f>E237+E238+E239+E240+E241+E242</f>
        <v>400</v>
      </c>
      <c r="F236" s="272">
        <f t="shared" si="34"/>
        <v>0</v>
      </c>
      <c r="G236" s="235">
        <f t="shared" si="35"/>
        <v>0</v>
      </c>
      <c r="H236" s="5">
        <f>H237+H238+H239+H240+H241+H242</f>
        <v>400</v>
      </c>
    </row>
    <row r="237" spans="1:8" s="207" customFormat="1" hidden="1">
      <c r="A237" s="351">
        <v>3221</v>
      </c>
      <c r="B237" s="352"/>
      <c r="C237" s="353"/>
      <c r="D237" s="209" t="s">
        <v>18</v>
      </c>
      <c r="E237" s="156">
        <v>0</v>
      </c>
      <c r="F237" s="272">
        <f t="shared" si="34"/>
        <v>0</v>
      </c>
      <c r="G237" s="235" t="e">
        <f t="shared" si="35"/>
        <v>#DIV/0!</v>
      </c>
      <c r="H237" s="156">
        <v>0</v>
      </c>
    </row>
    <row r="238" spans="1:8" s="207" customFormat="1" hidden="1">
      <c r="A238" s="351">
        <v>3222</v>
      </c>
      <c r="B238" s="352"/>
      <c r="C238" s="353"/>
      <c r="D238" s="209" t="s">
        <v>48</v>
      </c>
      <c r="E238" s="156">
        <v>0</v>
      </c>
      <c r="F238" s="272">
        <f t="shared" si="34"/>
        <v>0</v>
      </c>
      <c r="G238" s="235" t="e">
        <f t="shared" si="35"/>
        <v>#DIV/0!</v>
      </c>
      <c r="H238" s="156">
        <v>0</v>
      </c>
    </row>
    <row r="239" spans="1:8" hidden="1">
      <c r="A239" s="351">
        <v>3223</v>
      </c>
      <c r="B239" s="352"/>
      <c r="C239" s="353"/>
      <c r="D239" s="209" t="s">
        <v>19</v>
      </c>
      <c r="E239" s="156">
        <v>200</v>
      </c>
      <c r="F239" s="272">
        <f t="shared" si="34"/>
        <v>0</v>
      </c>
      <c r="G239" s="235">
        <f t="shared" si="35"/>
        <v>0</v>
      </c>
      <c r="H239" s="156">
        <v>200</v>
      </c>
    </row>
    <row r="240" spans="1:8" hidden="1">
      <c r="A240" s="282">
        <v>3224</v>
      </c>
      <c r="B240" s="283"/>
      <c r="C240" s="284"/>
      <c r="D240" s="209" t="s">
        <v>91</v>
      </c>
      <c r="E240" s="156">
        <v>200</v>
      </c>
      <c r="F240" s="272">
        <f t="shared" si="34"/>
        <v>0</v>
      </c>
      <c r="G240" s="235">
        <f t="shared" si="35"/>
        <v>0</v>
      </c>
      <c r="H240" s="156">
        <v>200</v>
      </c>
    </row>
    <row r="241" spans="1:8" hidden="1">
      <c r="A241" s="351">
        <v>3225</v>
      </c>
      <c r="B241" s="352"/>
      <c r="C241" s="353"/>
      <c r="D241" s="209" t="s">
        <v>20</v>
      </c>
      <c r="E241" s="156">
        <v>0</v>
      </c>
      <c r="F241" s="272">
        <f t="shared" si="34"/>
        <v>0</v>
      </c>
      <c r="G241" s="235" t="e">
        <f t="shared" si="35"/>
        <v>#DIV/0!</v>
      </c>
      <c r="H241" s="156">
        <v>0</v>
      </c>
    </row>
    <row r="242" spans="1:8" hidden="1">
      <c r="A242" s="282">
        <v>3227</v>
      </c>
      <c r="B242" s="283"/>
      <c r="C242" s="284"/>
      <c r="D242" s="222" t="s">
        <v>21</v>
      </c>
      <c r="E242" s="156">
        <v>0</v>
      </c>
      <c r="F242" s="272">
        <f t="shared" si="34"/>
        <v>0</v>
      </c>
      <c r="G242" s="235" t="e">
        <f t="shared" si="35"/>
        <v>#DIV/0!</v>
      </c>
      <c r="H242" s="156">
        <v>0</v>
      </c>
    </row>
    <row r="243" spans="1:8" s="207" customFormat="1" hidden="1">
      <c r="A243" s="333">
        <v>323</v>
      </c>
      <c r="B243" s="334"/>
      <c r="C243" s="335"/>
      <c r="D243" s="292" t="s">
        <v>22</v>
      </c>
      <c r="E243" s="224">
        <f>E244+E245</f>
        <v>230</v>
      </c>
      <c r="F243" s="272">
        <f t="shared" si="34"/>
        <v>0</v>
      </c>
      <c r="G243" s="235">
        <f t="shared" si="35"/>
        <v>0</v>
      </c>
      <c r="H243" s="224">
        <f>H244+H245</f>
        <v>230</v>
      </c>
    </row>
    <row r="244" spans="1:8" hidden="1">
      <c r="A244" s="351">
        <v>3231</v>
      </c>
      <c r="B244" s="352"/>
      <c r="C244" s="353"/>
      <c r="D244" s="209" t="s">
        <v>23</v>
      </c>
      <c r="E244" s="84">
        <v>100</v>
      </c>
      <c r="F244" s="272">
        <f t="shared" si="34"/>
        <v>0</v>
      </c>
      <c r="G244" s="235">
        <f t="shared" si="35"/>
        <v>0</v>
      </c>
      <c r="H244" s="84">
        <v>100</v>
      </c>
    </row>
    <row r="245" spans="1:8" hidden="1">
      <c r="A245" s="351">
        <v>3239</v>
      </c>
      <c r="B245" s="352"/>
      <c r="C245" s="353"/>
      <c r="D245" s="209" t="s">
        <v>30</v>
      </c>
      <c r="E245" s="84">
        <v>130</v>
      </c>
      <c r="F245" s="272">
        <f t="shared" si="34"/>
        <v>0</v>
      </c>
      <c r="G245" s="235">
        <f t="shared" si="35"/>
        <v>0</v>
      </c>
      <c r="H245" s="84">
        <v>130</v>
      </c>
    </row>
    <row r="246" spans="1:8" s="207" customFormat="1" hidden="1">
      <c r="A246" s="333">
        <v>329</v>
      </c>
      <c r="B246" s="334"/>
      <c r="C246" s="335"/>
      <c r="D246" s="292" t="s">
        <v>31</v>
      </c>
      <c r="E246" s="5">
        <f>E247+E248</f>
        <v>100</v>
      </c>
      <c r="F246" s="272">
        <f t="shared" si="34"/>
        <v>0</v>
      </c>
      <c r="G246" s="235">
        <f t="shared" si="35"/>
        <v>0</v>
      </c>
      <c r="H246" s="5">
        <f>H247+H248</f>
        <v>100</v>
      </c>
    </row>
    <row r="247" spans="1:8" hidden="1">
      <c r="A247" s="351">
        <v>3293</v>
      </c>
      <c r="B247" s="352"/>
      <c r="C247" s="353"/>
      <c r="D247" s="209" t="s">
        <v>33</v>
      </c>
      <c r="E247" s="84">
        <v>0</v>
      </c>
      <c r="F247" s="272">
        <f t="shared" si="34"/>
        <v>0</v>
      </c>
      <c r="G247" s="235" t="e">
        <f t="shared" si="35"/>
        <v>#DIV/0!</v>
      </c>
      <c r="H247" s="84">
        <v>0</v>
      </c>
    </row>
    <row r="248" spans="1:8" hidden="1">
      <c r="A248" s="351">
        <v>3299</v>
      </c>
      <c r="B248" s="352"/>
      <c r="C248" s="353"/>
      <c r="D248" s="209" t="s">
        <v>31</v>
      </c>
      <c r="E248" s="84">
        <v>100</v>
      </c>
      <c r="F248" s="272">
        <f t="shared" si="34"/>
        <v>0</v>
      </c>
      <c r="G248" s="235">
        <f t="shared" si="35"/>
        <v>0</v>
      </c>
      <c r="H248" s="84">
        <v>100</v>
      </c>
    </row>
    <row r="249" spans="1:8" hidden="1">
      <c r="A249" s="333">
        <v>34</v>
      </c>
      <c r="B249" s="334"/>
      <c r="C249" s="335"/>
      <c r="D249" s="292" t="s">
        <v>36</v>
      </c>
      <c r="E249" s="5">
        <v>0</v>
      </c>
      <c r="F249" s="272">
        <f t="shared" si="34"/>
        <v>0</v>
      </c>
      <c r="G249" s="235" t="e">
        <f t="shared" si="35"/>
        <v>#DIV/0!</v>
      </c>
      <c r="H249" s="5">
        <v>0</v>
      </c>
    </row>
    <row r="250" spans="1:8" hidden="1">
      <c r="A250" s="333">
        <v>343</v>
      </c>
      <c r="B250" s="334"/>
      <c r="C250" s="335"/>
      <c r="D250" s="292" t="s">
        <v>37</v>
      </c>
      <c r="E250" s="5">
        <v>0</v>
      </c>
      <c r="F250" s="272">
        <f t="shared" si="34"/>
        <v>0</v>
      </c>
      <c r="G250" s="235" t="e">
        <f t="shared" si="35"/>
        <v>#DIV/0!</v>
      </c>
      <c r="H250" s="5">
        <v>0</v>
      </c>
    </row>
    <row r="251" spans="1:8" hidden="1">
      <c r="A251" s="351">
        <v>3431</v>
      </c>
      <c r="B251" s="352"/>
      <c r="C251" s="353"/>
      <c r="D251" s="209" t="s">
        <v>38</v>
      </c>
      <c r="E251" s="85">
        <v>0</v>
      </c>
      <c r="F251" s="272">
        <f t="shared" si="34"/>
        <v>0</v>
      </c>
      <c r="G251" s="235" t="e">
        <f t="shared" si="35"/>
        <v>#DIV/0!</v>
      </c>
      <c r="H251" s="85">
        <v>0</v>
      </c>
    </row>
    <row r="252" spans="1:8" hidden="1">
      <c r="A252" s="351">
        <v>3433</v>
      </c>
      <c r="B252" s="352"/>
      <c r="C252" s="353"/>
      <c r="D252" s="209" t="s">
        <v>92</v>
      </c>
      <c r="E252" s="84">
        <v>0</v>
      </c>
      <c r="F252" s="272">
        <f t="shared" si="34"/>
        <v>0</v>
      </c>
      <c r="G252" s="235" t="e">
        <f t="shared" si="35"/>
        <v>#DIV/0!</v>
      </c>
      <c r="H252" s="84">
        <v>0</v>
      </c>
    </row>
    <row r="253" spans="1:8">
      <c r="A253" s="289">
        <v>4</v>
      </c>
      <c r="B253" s="283"/>
      <c r="C253" s="284"/>
      <c r="D253" s="225" t="s">
        <v>93</v>
      </c>
      <c r="E253" s="5">
        <f t="shared" ref="E253:H255" si="36">E254</f>
        <v>2200</v>
      </c>
      <c r="F253" s="272">
        <f t="shared" si="34"/>
        <v>0</v>
      </c>
      <c r="G253" s="235">
        <f t="shared" si="35"/>
        <v>0</v>
      </c>
      <c r="H253" s="5">
        <f t="shared" si="36"/>
        <v>2200</v>
      </c>
    </row>
    <row r="254" spans="1:8">
      <c r="A254" s="289">
        <v>42</v>
      </c>
      <c r="B254" s="283"/>
      <c r="C254" s="284"/>
      <c r="D254" s="225" t="s">
        <v>72</v>
      </c>
      <c r="E254" s="5">
        <f t="shared" si="36"/>
        <v>2200</v>
      </c>
      <c r="F254" s="272">
        <f t="shared" si="34"/>
        <v>0</v>
      </c>
      <c r="G254" s="235">
        <f t="shared" si="35"/>
        <v>0</v>
      </c>
      <c r="H254" s="5">
        <f t="shared" si="36"/>
        <v>2200</v>
      </c>
    </row>
    <row r="255" spans="1:8" hidden="1">
      <c r="A255" s="289">
        <v>422</v>
      </c>
      <c r="B255" s="283"/>
      <c r="C255" s="284"/>
      <c r="D255" s="225" t="s">
        <v>80</v>
      </c>
      <c r="E255" s="5">
        <f t="shared" si="36"/>
        <v>2200</v>
      </c>
      <c r="F255" s="272">
        <f t="shared" si="34"/>
        <v>0</v>
      </c>
      <c r="G255" s="235">
        <f t="shared" si="35"/>
        <v>0</v>
      </c>
      <c r="H255" s="5">
        <f t="shared" si="36"/>
        <v>2200</v>
      </c>
    </row>
    <row r="256" spans="1:8" hidden="1">
      <c r="A256" s="282">
        <v>4227</v>
      </c>
      <c r="B256" s="283"/>
      <c r="C256" s="284"/>
      <c r="D256" s="225" t="s">
        <v>94</v>
      </c>
      <c r="E256" s="84">
        <v>2200</v>
      </c>
      <c r="F256" s="272">
        <f t="shared" si="34"/>
        <v>0</v>
      </c>
      <c r="G256" s="235">
        <f t="shared" si="35"/>
        <v>0</v>
      </c>
      <c r="H256" s="84">
        <v>2200</v>
      </c>
    </row>
    <row r="257" spans="1:8" s="207" customFormat="1">
      <c r="A257" s="345" t="s">
        <v>308</v>
      </c>
      <c r="B257" s="346"/>
      <c r="C257" s="347"/>
      <c r="D257" s="276" t="s">
        <v>96</v>
      </c>
      <c r="E257" s="208">
        <v>0</v>
      </c>
      <c r="F257" s="272">
        <f t="shared" si="34"/>
        <v>0</v>
      </c>
      <c r="G257" s="235" t="e">
        <f t="shared" si="35"/>
        <v>#DIV/0!</v>
      </c>
      <c r="H257" s="208">
        <v>0</v>
      </c>
    </row>
    <row r="258" spans="1:8" s="207" customFormat="1">
      <c r="A258" s="354">
        <v>3</v>
      </c>
      <c r="B258" s="355"/>
      <c r="C258" s="356"/>
      <c r="D258" s="292" t="s">
        <v>11</v>
      </c>
      <c r="E258" s="5">
        <v>0</v>
      </c>
      <c r="F258" s="272">
        <f t="shared" si="34"/>
        <v>0</v>
      </c>
      <c r="G258" s="235" t="e">
        <f t="shared" si="35"/>
        <v>#DIV/0!</v>
      </c>
      <c r="H258" s="5">
        <v>0</v>
      </c>
    </row>
    <row r="259" spans="1:8" s="207" customFormat="1">
      <c r="A259" s="333">
        <v>32</v>
      </c>
      <c r="B259" s="334"/>
      <c r="C259" s="335"/>
      <c r="D259" s="292" t="s">
        <v>12</v>
      </c>
      <c r="E259" s="5">
        <v>0</v>
      </c>
      <c r="F259" s="272">
        <f t="shared" si="34"/>
        <v>0</v>
      </c>
      <c r="G259" s="235" t="e">
        <f t="shared" si="35"/>
        <v>#DIV/0!</v>
      </c>
      <c r="H259" s="5">
        <v>0</v>
      </c>
    </row>
    <row r="260" spans="1:8" s="207" customFormat="1" hidden="1">
      <c r="A260" s="333">
        <v>321</v>
      </c>
      <c r="B260" s="334"/>
      <c r="C260" s="335"/>
      <c r="D260" s="292" t="s">
        <v>13</v>
      </c>
      <c r="E260" s="5">
        <v>0</v>
      </c>
      <c r="F260" s="272">
        <f t="shared" si="34"/>
        <v>0</v>
      </c>
      <c r="G260" s="235" t="e">
        <f t="shared" si="35"/>
        <v>#DIV/0!</v>
      </c>
      <c r="H260" s="5">
        <v>0</v>
      </c>
    </row>
    <row r="261" spans="1:8" s="207" customFormat="1" hidden="1">
      <c r="A261" s="351">
        <v>3211</v>
      </c>
      <c r="B261" s="352"/>
      <c r="C261" s="353"/>
      <c r="D261" s="209" t="s">
        <v>14</v>
      </c>
      <c r="E261" s="84">
        <v>0</v>
      </c>
      <c r="F261" s="272">
        <f t="shared" si="34"/>
        <v>0</v>
      </c>
      <c r="G261" s="235" t="e">
        <f t="shared" si="35"/>
        <v>#DIV/0!</v>
      </c>
      <c r="H261" s="84">
        <v>0</v>
      </c>
    </row>
    <row r="262" spans="1:8" s="207" customFormat="1" hidden="1">
      <c r="A262" s="351">
        <v>3213</v>
      </c>
      <c r="B262" s="352"/>
      <c r="C262" s="353"/>
      <c r="D262" s="209" t="s">
        <v>47</v>
      </c>
      <c r="E262" s="84">
        <v>0</v>
      </c>
      <c r="F262" s="272">
        <f t="shared" si="34"/>
        <v>0</v>
      </c>
      <c r="G262" s="235" t="e">
        <f t="shared" si="35"/>
        <v>#DIV/0!</v>
      </c>
      <c r="H262" s="84">
        <v>0</v>
      </c>
    </row>
    <row r="263" spans="1:8" s="207" customFormat="1" hidden="1">
      <c r="A263" s="351">
        <v>3214</v>
      </c>
      <c r="B263" s="352"/>
      <c r="C263" s="353"/>
      <c r="D263" s="209" t="s">
        <v>16</v>
      </c>
      <c r="E263" s="84">
        <v>0</v>
      </c>
      <c r="F263" s="272">
        <f t="shared" ref="F263:F326" si="37">H263-E263</f>
        <v>0</v>
      </c>
      <c r="G263" s="235" t="e">
        <f t="shared" ref="G263:G326" si="38">F263/E263*100</f>
        <v>#DIV/0!</v>
      </c>
      <c r="H263" s="84">
        <v>0</v>
      </c>
    </row>
    <row r="264" spans="1:8" s="207" customFormat="1" hidden="1">
      <c r="A264" s="333">
        <v>322</v>
      </c>
      <c r="B264" s="334"/>
      <c r="C264" s="335"/>
      <c r="D264" s="292" t="s">
        <v>17</v>
      </c>
      <c r="E264" s="5">
        <v>0</v>
      </c>
      <c r="F264" s="272">
        <f t="shared" si="37"/>
        <v>0</v>
      </c>
      <c r="G264" s="235" t="e">
        <f t="shared" si="38"/>
        <v>#DIV/0!</v>
      </c>
      <c r="H264" s="5">
        <v>0</v>
      </c>
    </row>
    <row r="265" spans="1:8" s="207" customFormat="1" hidden="1">
      <c r="A265" s="351">
        <v>3221</v>
      </c>
      <c r="B265" s="352"/>
      <c r="C265" s="353"/>
      <c r="D265" s="209" t="s">
        <v>18</v>
      </c>
      <c r="E265" s="84">
        <v>0</v>
      </c>
      <c r="F265" s="272">
        <f t="shared" si="37"/>
        <v>0</v>
      </c>
      <c r="G265" s="235" t="e">
        <f t="shared" si="38"/>
        <v>#DIV/0!</v>
      </c>
      <c r="H265" s="84">
        <v>0</v>
      </c>
    </row>
    <row r="266" spans="1:8" s="207" customFormat="1" hidden="1">
      <c r="A266" s="351">
        <v>3223</v>
      </c>
      <c r="B266" s="352"/>
      <c r="C266" s="353"/>
      <c r="D266" s="209" t="s">
        <v>19</v>
      </c>
      <c r="E266" s="156">
        <v>0</v>
      </c>
      <c r="F266" s="272">
        <f t="shared" si="37"/>
        <v>0</v>
      </c>
      <c r="G266" s="235" t="e">
        <f t="shared" si="38"/>
        <v>#DIV/0!</v>
      </c>
      <c r="H266" s="156">
        <v>0</v>
      </c>
    </row>
    <row r="267" spans="1:8" s="207" customFormat="1" hidden="1">
      <c r="A267" s="351">
        <v>3225</v>
      </c>
      <c r="B267" s="352"/>
      <c r="C267" s="353"/>
      <c r="D267" s="209" t="s">
        <v>20</v>
      </c>
      <c r="E267" s="84">
        <v>0</v>
      </c>
      <c r="F267" s="272">
        <f t="shared" si="37"/>
        <v>0</v>
      </c>
      <c r="G267" s="235" t="e">
        <f t="shared" si="38"/>
        <v>#DIV/0!</v>
      </c>
      <c r="H267" s="84">
        <v>0</v>
      </c>
    </row>
    <row r="268" spans="1:8" s="207" customFormat="1" hidden="1">
      <c r="A268" s="282">
        <v>3227</v>
      </c>
      <c r="B268" s="283"/>
      <c r="C268" s="284"/>
      <c r="D268" s="209" t="s">
        <v>97</v>
      </c>
      <c r="E268" s="84">
        <v>0</v>
      </c>
      <c r="F268" s="272">
        <f t="shared" si="37"/>
        <v>0</v>
      </c>
      <c r="G268" s="235" t="e">
        <f t="shared" si="38"/>
        <v>#DIV/0!</v>
      </c>
      <c r="H268" s="84">
        <v>0</v>
      </c>
    </row>
    <row r="269" spans="1:8" s="207" customFormat="1" hidden="1">
      <c r="A269" s="333">
        <v>323</v>
      </c>
      <c r="B269" s="334"/>
      <c r="C269" s="335"/>
      <c r="D269" s="292" t="s">
        <v>22</v>
      </c>
      <c r="E269" s="5">
        <v>0</v>
      </c>
      <c r="F269" s="272">
        <f t="shared" si="37"/>
        <v>0</v>
      </c>
      <c r="G269" s="235" t="e">
        <f t="shared" si="38"/>
        <v>#DIV/0!</v>
      </c>
      <c r="H269" s="5">
        <v>0</v>
      </c>
    </row>
    <row r="270" spans="1:8" s="207" customFormat="1" hidden="1">
      <c r="A270" s="351">
        <v>3234</v>
      </c>
      <c r="B270" s="386"/>
      <c r="C270" s="387"/>
      <c r="D270" s="209" t="s">
        <v>25</v>
      </c>
      <c r="E270" s="84">
        <v>0</v>
      </c>
      <c r="F270" s="272">
        <f t="shared" si="37"/>
        <v>0</v>
      </c>
      <c r="G270" s="235" t="e">
        <f t="shared" si="38"/>
        <v>#DIV/0!</v>
      </c>
      <c r="H270" s="84">
        <v>0</v>
      </c>
    </row>
    <row r="271" spans="1:8" s="207" customFormat="1" hidden="1">
      <c r="A271" s="333">
        <v>329</v>
      </c>
      <c r="B271" s="334"/>
      <c r="C271" s="335"/>
      <c r="D271" s="292" t="s">
        <v>31</v>
      </c>
      <c r="E271" s="5">
        <v>0</v>
      </c>
      <c r="F271" s="272">
        <f t="shared" si="37"/>
        <v>0</v>
      </c>
      <c r="G271" s="235" t="e">
        <f t="shared" si="38"/>
        <v>#DIV/0!</v>
      </c>
      <c r="H271" s="5">
        <v>0</v>
      </c>
    </row>
    <row r="272" spans="1:8" s="207" customFormat="1" hidden="1">
      <c r="A272" s="351">
        <v>3293</v>
      </c>
      <c r="B272" s="352"/>
      <c r="C272" s="353"/>
      <c r="D272" s="209" t="s">
        <v>33</v>
      </c>
      <c r="E272" s="84">
        <v>0</v>
      </c>
      <c r="F272" s="272">
        <f t="shared" si="37"/>
        <v>0</v>
      </c>
      <c r="G272" s="235" t="e">
        <f t="shared" si="38"/>
        <v>#DIV/0!</v>
      </c>
      <c r="H272" s="84">
        <v>0</v>
      </c>
    </row>
    <row r="273" spans="1:8" s="207" customFormat="1" hidden="1">
      <c r="A273" s="351">
        <v>3294</v>
      </c>
      <c r="B273" s="352"/>
      <c r="C273" s="353"/>
      <c r="D273" s="209" t="s">
        <v>34</v>
      </c>
      <c r="E273" s="84">
        <v>0</v>
      </c>
      <c r="F273" s="272">
        <f t="shared" si="37"/>
        <v>0</v>
      </c>
      <c r="G273" s="235" t="e">
        <f t="shared" si="38"/>
        <v>#DIV/0!</v>
      </c>
      <c r="H273" s="84">
        <v>0</v>
      </c>
    </row>
    <row r="274" spans="1:8" s="207" customFormat="1" hidden="1">
      <c r="A274" s="351">
        <v>3295</v>
      </c>
      <c r="B274" s="352"/>
      <c r="C274" s="353"/>
      <c r="D274" s="209" t="s">
        <v>35</v>
      </c>
      <c r="E274" s="84">
        <v>0</v>
      </c>
      <c r="F274" s="272">
        <f t="shared" si="37"/>
        <v>0</v>
      </c>
      <c r="G274" s="235" t="e">
        <f t="shared" si="38"/>
        <v>#DIV/0!</v>
      </c>
      <c r="H274" s="84">
        <v>0</v>
      </c>
    </row>
    <row r="275" spans="1:8" s="207" customFormat="1" hidden="1">
      <c r="A275" s="351">
        <v>3296</v>
      </c>
      <c r="B275" s="352"/>
      <c r="C275" s="353"/>
      <c r="D275" s="209" t="s">
        <v>98</v>
      </c>
      <c r="E275" s="84">
        <v>0</v>
      </c>
      <c r="F275" s="272">
        <f t="shared" si="37"/>
        <v>0</v>
      </c>
      <c r="G275" s="235" t="e">
        <f t="shared" si="38"/>
        <v>#DIV/0!</v>
      </c>
      <c r="H275" s="84">
        <v>0</v>
      </c>
    </row>
    <row r="276" spans="1:8" s="207" customFormat="1" hidden="1">
      <c r="A276" s="351">
        <v>3299</v>
      </c>
      <c r="B276" s="352"/>
      <c r="C276" s="353"/>
      <c r="D276" s="209" t="s">
        <v>31</v>
      </c>
      <c r="E276" s="84">
        <v>0</v>
      </c>
      <c r="F276" s="272">
        <f t="shared" si="37"/>
        <v>0</v>
      </c>
      <c r="G276" s="235" t="e">
        <f t="shared" si="38"/>
        <v>#DIV/0!</v>
      </c>
      <c r="H276" s="84">
        <v>0</v>
      </c>
    </row>
    <row r="277" spans="1:8" s="207" customFormat="1">
      <c r="A277" s="333">
        <v>34</v>
      </c>
      <c r="B277" s="334"/>
      <c r="C277" s="335"/>
      <c r="D277" s="292" t="s">
        <v>36</v>
      </c>
      <c r="E277" s="5">
        <v>0</v>
      </c>
      <c r="F277" s="272">
        <f t="shared" si="37"/>
        <v>0</v>
      </c>
      <c r="G277" s="235" t="e">
        <f t="shared" si="38"/>
        <v>#DIV/0!</v>
      </c>
      <c r="H277" s="5">
        <v>0</v>
      </c>
    </row>
    <row r="278" spans="1:8" s="207" customFormat="1" hidden="1">
      <c r="A278" s="333">
        <v>343</v>
      </c>
      <c r="B278" s="334"/>
      <c r="C278" s="335"/>
      <c r="D278" s="292" t="s">
        <v>37</v>
      </c>
      <c r="E278" s="5">
        <v>0</v>
      </c>
      <c r="F278" s="272">
        <f t="shared" si="37"/>
        <v>0</v>
      </c>
      <c r="G278" s="235" t="e">
        <f t="shared" si="38"/>
        <v>#DIV/0!</v>
      </c>
      <c r="H278" s="5">
        <v>0</v>
      </c>
    </row>
    <row r="279" spans="1:8" s="207" customFormat="1" hidden="1">
      <c r="A279" s="351">
        <v>3431</v>
      </c>
      <c r="B279" s="352"/>
      <c r="C279" s="353"/>
      <c r="D279" s="209" t="s">
        <v>38</v>
      </c>
      <c r="E279" s="85">
        <v>0</v>
      </c>
      <c r="F279" s="272">
        <f t="shared" si="37"/>
        <v>0</v>
      </c>
      <c r="G279" s="235" t="e">
        <f t="shared" si="38"/>
        <v>#DIV/0!</v>
      </c>
      <c r="H279" s="85">
        <v>0</v>
      </c>
    </row>
    <row r="280" spans="1:8" hidden="1">
      <c r="A280" s="351">
        <v>3433</v>
      </c>
      <c r="B280" s="352"/>
      <c r="C280" s="353"/>
      <c r="D280" s="209" t="s">
        <v>92</v>
      </c>
      <c r="E280" s="84">
        <v>0</v>
      </c>
      <c r="F280" s="272">
        <f t="shared" si="37"/>
        <v>0</v>
      </c>
      <c r="G280" s="235" t="e">
        <f t="shared" si="38"/>
        <v>#DIV/0!</v>
      </c>
      <c r="H280" s="84">
        <v>0</v>
      </c>
    </row>
    <row r="281" spans="1:8" s="207" customFormat="1">
      <c r="A281" s="345" t="s">
        <v>304</v>
      </c>
      <c r="B281" s="346"/>
      <c r="C281" s="347"/>
      <c r="D281" s="276" t="s">
        <v>100</v>
      </c>
      <c r="E281" s="208">
        <f>E282</f>
        <v>600</v>
      </c>
      <c r="F281" s="272">
        <f t="shared" si="37"/>
        <v>0</v>
      </c>
      <c r="G281" s="235">
        <f t="shared" si="38"/>
        <v>0</v>
      </c>
      <c r="H281" s="208">
        <f>H282</f>
        <v>600</v>
      </c>
    </row>
    <row r="282" spans="1:8" s="207" customFormat="1">
      <c r="A282" s="354">
        <v>3</v>
      </c>
      <c r="B282" s="355"/>
      <c r="C282" s="356"/>
      <c r="D282" s="292" t="s">
        <v>11</v>
      </c>
      <c r="E282" s="5">
        <f t="shared" ref="E282:H282" si="39">E283</f>
        <v>600</v>
      </c>
      <c r="F282" s="272">
        <f t="shared" si="37"/>
        <v>0</v>
      </c>
      <c r="G282" s="235">
        <f t="shared" si="38"/>
        <v>0</v>
      </c>
      <c r="H282" s="5">
        <f t="shared" si="39"/>
        <v>600</v>
      </c>
    </row>
    <row r="283" spans="1:8" s="207" customFormat="1">
      <c r="A283" s="333">
        <v>32</v>
      </c>
      <c r="B283" s="334"/>
      <c r="C283" s="335"/>
      <c r="D283" s="292" t="s">
        <v>12</v>
      </c>
      <c r="E283" s="5">
        <f>E284+E286+E289+E292</f>
        <v>600</v>
      </c>
      <c r="F283" s="272">
        <f t="shared" si="37"/>
        <v>0</v>
      </c>
      <c r="G283" s="235">
        <f t="shared" si="38"/>
        <v>0</v>
      </c>
      <c r="H283" s="5">
        <f>H284+H286+H289+H292</f>
        <v>600</v>
      </c>
    </row>
    <row r="284" spans="1:8" s="207" customFormat="1" hidden="1">
      <c r="A284" s="333">
        <v>321</v>
      </c>
      <c r="B284" s="334"/>
      <c r="C284" s="335"/>
      <c r="D284" s="292" t="s">
        <v>13</v>
      </c>
      <c r="E284" s="5">
        <f>E285</f>
        <v>0</v>
      </c>
      <c r="F284" s="272">
        <f t="shared" si="37"/>
        <v>0</v>
      </c>
      <c r="G284" s="235" t="e">
        <f t="shared" si="38"/>
        <v>#DIV/0!</v>
      </c>
      <c r="H284" s="5">
        <f>H285</f>
        <v>0</v>
      </c>
    </row>
    <row r="285" spans="1:8" hidden="1">
      <c r="A285" s="351">
        <v>3211</v>
      </c>
      <c r="B285" s="352"/>
      <c r="C285" s="353"/>
      <c r="D285" s="209" t="s">
        <v>14</v>
      </c>
      <c r="E285" s="84">
        <v>0</v>
      </c>
      <c r="F285" s="272">
        <f t="shared" si="37"/>
        <v>0</v>
      </c>
      <c r="G285" s="235" t="e">
        <f t="shared" si="38"/>
        <v>#DIV/0!</v>
      </c>
      <c r="H285" s="84">
        <v>0</v>
      </c>
    </row>
    <row r="286" spans="1:8" hidden="1">
      <c r="A286" s="333">
        <v>322</v>
      </c>
      <c r="B286" s="334"/>
      <c r="C286" s="335"/>
      <c r="D286" s="292" t="s">
        <v>17</v>
      </c>
      <c r="E286" s="5">
        <f>E287+E288</f>
        <v>400</v>
      </c>
      <c r="F286" s="272">
        <f t="shared" si="37"/>
        <v>0</v>
      </c>
      <c r="G286" s="235">
        <f t="shared" si="38"/>
        <v>0</v>
      </c>
      <c r="H286" s="5">
        <f>H287+H288</f>
        <v>400</v>
      </c>
    </row>
    <row r="287" spans="1:8" hidden="1">
      <c r="A287" s="351">
        <v>3222</v>
      </c>
      <c r="B287" s="352"/>
      <c r="C287" s="353"/>
      <c r="D287" s="209" t="s">
        <v>18</v>
      </c>
      <c r="E287" s="84">
        <v>200</v>
      </c>
      <c r="F287" s="272">
        <f t="shared" si="37"/>
        <v>0</v>
      </c>
      <c r="G287" s="235">
        <f t="shared" si="38"/>
        <v>0</v>
      </c>
      <c r="H287" s="84">
        <v>200</v>
      </c>
    </row>
    <row r="288" spans="1:8" hidden="1">
      <c r="A288" s="282">
        <v>3224</v>
      </c>
      <c r="B288" s="283"/>
      <c r="C288" s="284"/>
      <c r="D288" s="209" t="s">
        <v>91</v>
      </c>
      <c r="E288" s="84">
        <v>200</v>
      </c>
      <c r="F288" s="272">
        <f t="shared" si="37"/>
        <v>0</v>
      </c>
      <c r="G288" s="235">
        <f t="shared" si="38"/>
        <v>0</v>
      </c>
      <c r="H288" s="84">
        <v>200</v>
      </c>
    </row>
    <row r="289" spans="1:8" s="207" customFormat="1" hidden="1">
      <c r="A289" s="333">
        <v>323</v>
      </c>
      <c r="B289" s="334"/>
      <c r="C289" s="335"/>
      <c r="D289" s="292" t="s">
        <v>22</v>
      </c>
      <c r="E289" s="5">
        <f>E290+E291</f>
        <v>100</v>
      </c>
      <c r="F289" s="272">
        <f t="shared" si="37"/>
        <v>0</v>
      </c>
      <c r="G289" s="235">
        <f t="shared" si="38"/>
        <v>0</v>
      </c>
      <c r="H289" s="5">
        <f>H290+H291</f>
        <v>100</v>
      </c>
    </row>
    <row r="290" spans="1:8" hidden="1">
      <c r="A290" s="351">
        <v>3231</v>
      </c>
      <c r="B290" s="352"/>
      <c r="C290" s="353"/>
      <c r="D290" s="209" t="s">
        <v>23</v>
      </c>
      <c r="E290" s="84">
        <v>0</v>
      </c>
      <c r="F290" s="272">
        <f t="shared" si="37"/>
        <v>0</v>
      </c>
      <c r="G290" s="235" t="e">
        <f t="shared" si="38"/>
        <v>#DIV/0!</v>
      </c>
      <c r="H290" s="84">
        <v>0</v>
      </c>
    </row>
    <row r="291" spans="1:8" hidden="1">
      <c r="A291" s="351">
        <v>3239</v>
      </c>
      <c r="B291" s="352"/>
      <c r="C291" s="353"/>
      <c r="D291" s="209" t="s">
        <v>30</v>
      </c>
      <c r="E291" s="84">
        <v>100</v>
      </c>
      <c r="F291" s="272">
        <f t="shared" si="37"/>
        <v>0</v>
      </c>
      <c r="G291" s="235">
        <f t="shared" si="38"/>
        <v>0</v>
      </c>
      <c r="H291" s="84">
        <v>100</v>
      </c>
    </row>
    <row r="292" spans="1:8" s="207" customFormat="1" hidden="1">
      <c r="A292" s="333">
        <v>329</v>
      </c>
      <c r="B292" s="334"/>
      <c r="C292" s="335"/>
      <c r="D292" s="292" t="s">
        <v>31</v>
      </c>
      <c r="E292" s="5">
        <f>E293+E294</f>
        <v>100</v>
      </c>
      <c r="F292" s="272">
        <f t="shared" si="37"/>
        <v>0</v>
      </c>
      <c r="G292" s="235">
        <f t="shared" si="38"/>
        <v>0</v>
      </c>
      <c r="H292" s="5">
        <f>H293+H294</f>
        <v>100</v>
      </c>
    </row>
    <row r="293" spans="1:8" hidden="1">
      <c r="A293" s="351">
        <v>3293</v>
      </c>
      <c r="B293" s="352"/>
      <c r="C293" s="353"/>
      <c r="D293" s="209" t="s">
        <v>33</v>
      </c>
      <c r="E293" s="84">
        <v>0</v>
      </c>
      <c r="F293" s="272">
        <f t="shared" si="37"/>
        <v>0</v>
      </c>
      <c r="G293" s="235" t="e">
        <f t="shared" si="38"/>
        <v>#DIV/0!</v>
      </c>
      <c r="H293" s="84">
        <v>0</v>
      </c>
    </row>
    <row r="294" spans="1:8" hidden="1">
      <c r="A294" s="351">
        <v>3299</v>
      </c>
      <c r="B294" s="352"/>
      <c r="C294" s="353"/>
      <c r="D294" s="209" t="s">
        <v>31</v>
      </c>
      <c r="E294" s="84">
        <v>100</v>
      </c>
      <c r="F294" s="272">
        <f t="shared" si="37"/>
        <v>0</v>
      </c>
      <c r="G294" s="235">
        <f t="shared" si="38"/>
        <v>0</v>
      </c>
      <c r="H294" s="84">
        <v>100</v>
      </c>
    </row>
    <row r="295" spans="1:8">
      <c r="A295" s="345" t="s">
        <v>101</v>
      </c>
      <c r="B295" s="346"/>
      <c r="C295" s="347"/>
      <c r="D295" s="276" t="s">
        <v>102</v>
      </c>
      <c r="E295" s="208">
        <f t="shared" ref="E295:H297" si="40">E296</f>
        <v>0</v>
      </c>
      <c r="F295" s="272">
        <f t="shared" si="37"/>
        <v>0</v>
      </c>
      <c r="G295" s="235" t="e">
        <f t="shared" si="38"/>
        <v>#DIV/0!</v>
      </c>
      <c r="H295" s="208">
        <f t="shared" si="40"/>
        <v>0</v>
      </c>
    </row>
    <row r="296" spans="1:8">
      <c r="A296" s="354">
        <v>3</v>
      </c>
      <c r="B296" s="355"/>
      <c r="C296" s="356"/>
      <c r="D296" s="292" t="s">
        <v>11</v>
      </c>
      <c r="E296" s="5">
        <f t="shared" si="40"/>
        <v>0</v>
      </c>
      <c r="F296" s="272">
        <f t="shared" si="37"/>
        <v>0</v>
      </c>
      <c r="G296" s="235" t="e">
        <f t="shared" si="38"/>
        <v>#DIV/0!</v>
      </c>
      <c r="H296" s="5">
        <f t="shared" si="40"/>
        <v>0</v>
      </c>
    </row>
    <row r="297" spans="1:8">
      <c r="A297" s="333">
        <v>32</v>
      </c>
      <c r="B297" s="334"/>
      <c r="C297" s="335"/>
      <c r="D297" s="292" t="s">
        <v>12</v>
      </c>
      <c r="E297" s="5">
        <f t="shared" si="40"/>
        <v>0</v>
      </c>
      <c r="F297" s="272">
        <f t="shared" si="37"/>
        <v>0</v>
      </c>
      <c r="G297" s="235" t="e">
        <f t="shared" si="38"/>
        <v>#DIV/0!</v>
      </c>
      <c r="H297" s="5">
        <f t="shared" si="40"/>
        <v>0</v>
      </c>
    </row>
    <row r="298" spans="1:8" hidden="1">
      <c r="A298" s="333">
        <v>322</v>
      </c>
      <c r="B298" s="334"/>
      <c r="C298" s="335"/>
      <c r="D298" s="292" t="s">
        <v>17</v>
      </c>
      <c r="E298" s="5">
        <f>E299+E300</f>
        <v>0</v>
      </c>
      <c r="F298" s="272">
        <f t="shared" si="37"/>
        <v>0</v>
      </c>
      <c r="G298" s="235" t="e">
        <f t="shared" si="38"/>
        <v>#DIV/0!</v>
      </c>
      <c r="H298" s="5">
        <f>H299+H300</f>
        <v>0</v>
      </c>
    </row>
    <row r="299" spans="1:8" ht="15" hidden="1" customHeight="1">
      <c r="A299" s="351">
        <v>3221</v>
      </c>
      <c r="B299" s="352"/>
      <c r="C299" s="353"/>
      <c r="D299" s="209" t="s">
        <v>18</v>
      </c>
      <c r="E299" s="84">
        <v>0</v>
      </c>
      <c r="F299" s="272">
        <f t="shared" si="37"/>
        <v>0</v>
      </c>
      <c r="G299" s="235" t="e">
        <f t="shared" si="38"/>
        <v>#DIV/0!</v>
      </c>
      <c r="H299" s="84">
        <v>0</v>
      </c>
    </row>
    <row r="300" spans="1:8" ht="15" hidden="1" customHeight="1">
      <c r="A300" s="351">
        <v>3225</v>
      </c>
      <c r="B300" s="352"/>
      <c r="C300" s="353"/>
      <c r="D300" s="209" t="s">
        <v>79</v>
      </c>
      <c r="E300" s="84">
        <v>0</v>
      </c>
      <c r="F300" s="272">
        <f t="shared" si="37"/>
        <v>0</v>
      </c>
      <c r="G300" s="235" t="e">
        <f t="shared" si="38"/>
        <v>#DIV/0!</v>
      </c>
      <c r="H300" s="84">
        <v>0</v>
      </c>
    </row>
    <row r="301" spans="1:8" s="207" customFormat="1">
      <c r="A301" s="345" t="s">
        <v>309</v>
      </c>
      <c r="B301" s="346"/>
      <c r="C301" s="347"/>
      <c r="D301" s="276" t="s">
        <v>104</v>
      </c>
      <c r="E301" s="208">
        <f>E302</f>
        <v>2600</v>
      </c>
      <c r="F301" s="272">
        <f t="shared" si="37"/>
        <v>0</v>
      </c>
      <c r="G301" s="235">
        <f t="shared" si="38"/>
        <v>0</v>
      </c>
      <c r="H301" s="208">
        <f>H302</f>
        <v>2600</v>
      </c>
    </row>
    <row r="302" spans="1:8" s="207" customFormat="1">
      <c r="A302" s="354">
        <v>3</v>
      </c>
      <c r="B302" s="355"/>
      <c r="C302" s="356"/>
      <c r="D302" s="292" t="s">
        <v>11</v>
      </c>
      <c r="E302" s="5">
        <f>E303+E306+E323+E326</f>
        <v>2600</v>
      </c>
      <c r="F302" s="272">
        <f t="shared" si="37"/>
        <v>0</v>
      </c>
      <c r="G302" s="235">
        <f t="shared" si="38"/>
        <v>0</v>
      </c>
      <c r="H302" s="5">
        <f>H303+H306+H323+H326</f>
        <v>2600</v>
      </c>
    </row>
    <row r="303" spans="1:8" s="207" customFormat="1">
      <c r="A303" s="333">
        <v>31</v>
      </c>
      <c r="B303" s="334"/>
      <c r="C303" s="335"/>
      <c r="D303" s="292" t="s">
        <v>57</v>
      </c>
      <c r="E303" s="5">
        <f>E304</f>
        <v>0</v>
      </c>
      <c r="F303" s="272">
        <f t="shared" si="37"/>
        <v>0</v>
      </c>
      <c r="G303" s="235" t="e">
        <f t="shared" si="38"/>
        <v>#DIV/0!</v>
      </c>
      <c r="H303" s="5">
        <f>H304</f>
        <v>0</v>
      </c>
    </row>
    <row r="304" spans="1:8" s="207" customFormat="1" hidden="1">
      <c r="A304" s="333">
        <v>312</v>
      </c>
      <c r="B304" s="334"/>
      <c r="C304" s="335"/>
      <c r="D304" s="292" t="s">
        <v>58</v>
      </c>
      <c r="E304" s="5">
        <v>0</v>
      </c>
      <c r="F304" s="272">
        <f t="shared" si="37"/>
        <v>0</v>
      </c>
      <c r="G304" s="235" t="e">
        <f t="shared" si="38"/>
        <v>#DIV/0!</v>
      </c>
      <c r="H304" s="5">
        <v>0</v>
      </c>
    </row>
    <row r="305" spans="1:8" hidden="1">
      <c r="A305" s="351">
        <v>3121</v>
      </c>
      <c r="B305" s="352"/>
      <c r="C305" s="353"/>
      <c r="D305" s="209" t="s">
        <v>59</v>
      </c>
      <c r="E305" s="84">
        <v>0</v>
      </c>
      <c r="F305" s="272">
        <f t="shared" si="37"/>
        <v>0</v>
      </c>
      <c r="G305" s="235" t="e">
        <f t="shared" si="38"/>
        <v>#DIV/0!</v>
      </c>
      <c r="H305" s="84">
        <v>0</v>
      </c>
    </row>
    <row r="306" spans="1:8" s="207" customFormat="1">
      <c r="A306" s="333">
        <v>32</v>
      </c>
      <c r="B306" s="334"/>
      <c r="C306" s="335"/>
      <c r="D306" s="292" t="s">
        <v>57</v>
      </c>
      <c r="E306" s="5">
        <f>E307+E311+E314+E318</f>
        <v>2400</v>
      </c>
      <c r="F306" s="272">
        <f t="shared" si="37"/>
        <v>0</v>
      </c>
      <c r="G306" s="235">
        <f t="shared" si="38"/>
        <v>0</v>
      </c>
      <c r="H306" s="5">
        <f>H307+H311+H314+H318</f>
        <v>2400</v>
      </c>
    </row>
    <row r="307" spans="1:8" s="207" customFormat="1" hidden="1">
      <c r="A307" s="333">
        <v>321</v>
      </c>
      <c r="B307" s="334"/>
      <c r="C307" s="335"/>
      <c r="D307" s="292" t="s">
        <v>13</v>
      </c>
      <c r="E307" s="5">
        <f>E308+E309+E310</f>
        <v>500</v>
      </c>
      <c r="F307" s="272">
        <f t="shared" si="37"/>
        <v>0</v>
      </c>
      <c r="G307" s="235">
        <f t="shared" si="38"/>
        <v>0</v>
      </c>
      <c r="H307" s="5">
        <f>H308+H309+H310</f>
        <v>500</v>
      </c>
    </row>
    <row r="308" spans="1:8" hidden="1">
      <c r="A308" s="351">
        <v>3211</v>
      </c>
      <c r="B308" s="352"/>
      <c r="C308" s="353"/>
      <c r="D308" s="209" t="s">
        <v>14</v>
      </c>
      <c r="E308" s="84">
        <v>100</v>
      </c>
      <c r="F308" s="272">
        <f t="shared" si="37"/>
        <v>0</v>
      </c>
      <c r="G308" s="235">
        <f t="shared" si="38"/>
        <v>0</v>
      </c>
      <c r="H308" s="84">
        <v>100</v>
      </c>
    </row>
    <row r="309" spans="1:8" hidden="1">
      <c r="A309" s="282">
        <v>3213</v>
      </c>
      <c r="B309" s="283"/>
      <c r="C309" s="284"/>
      <c r="D309" s="222" t="s">
        <v>47</v>
      </c>
      <c r="E309" s="84">
        <v>200</v>
      </c>
      <c r="F309" s="272">
        <f t="shared" si="37"/>
        <v>0</v>
      </c>
      <c r="G309" s="235">
        <f t="shared" si="38"/>
        <v>0</v>
      </c>
      <c r="H309" s="84">
        <v>200</v>
      </c>
    </row>
    <row r="310" spans="1:8" hidden="1">
      <c r="A310" s="282">
        <v>3214</v>
      </c>
      <c r="B310" s="283"/>
      <c r="C310" s="284"/>
      <c r="D310" s="222" t="s">
        <v>16</v>
      </c>
      <c r="E310" s="84">
        <v>200</v>
      </c>
      <c r="F310" s="272">
        <f t="shared" si="37"/>
        <v>0</v>
      </c>
      <c r="G310" s="235">
        <f t="shared" si="38"/>
        <v>0</v>
      </c>
      <c r="H310" s="84">
        <v>200</v>
      </c>
    </row>
    <row r="311" spans="1:8" hidden="1">
      <c r="A311" s="333">
        <v>322</v>
      </c>
      <c r="B311" s="334"/>
      <c r="C311" s="335"/>
      <c r="D311" s="292" t="s">
        <v>17</v>
      </c>
      <c r="E311" s="5">
        <f>E312+E313</f>
        <v>200</v>
      </c>
      <c r="F311" s="272">
        <f t="shared" si="37"/>
        <v>0</v>
      </c>
      <c r="G311" s="235">
        <f t="shared" si="38"/>
        <v>0</v>
      </c>
      <c r="H311" s="5">
        <f>H312+H313</f>
        <v>200</v>
      </c>
    </row>
    <row r="312" spans="1:8" hidden="1">
      <c r="A312" s="282">
        <v>3221</v>
      </c>
      <c r="B312" s="290"/>
      <c r="C312" s="291"/>
      <c r="D312" s="222" t="s">
        <v>18</v>
      </c>
      <c r="E312" s="84">
        <v>200</v>
      </c>
      <c r="F312" s="272">
        <f t="shared" si="37"/>
        <v>0</v>
      </c>
      <c r="G312" s="235">
        <f t="shared" si="38"/>
        <v>0</v>
      </c>
      <c r="H312" s="84">
        <v>200</v>
      </c>
    </row>
    <row r="313" spans="1:8" hidden="1">
      <c r="A313" s="351">
        <v>3225</v>
      </c>
      <c r="B313" s="352"/>
      <c r="C313" s="353"/>
      <c r="D313" s="209" t="s">
        <v>79</v>
      </c>
      <c r="E313" s="84">
        <v>0</v>
      </c>
      <c r="F313" s="272">
        <f t="shared" si="37"/>
        <v>0</v>
      </c>
      <c r="G313" s="235" t="e">
        <f t="shared" si="38"/>
        <v>#DIV/0!</v>
      </c>
      <c r="H313" s="84">
        <v>0</v>
      </c>
    </row>
    <row r="314" spans="1:8" s="207" customFormat="1" hidden="1">
      <c r="A314" s="333">
        <v>323</v>
      </c>
      <c r="B314" s="334"/>
      <c r="C314" s="335"/>
      <c r="D314" s="292" t="s">
        <v>22</v>
      </c>
      <c r="E314" s="5">
        <f>E315+E316+E317</f>
        <v>300</v>
      </c>
      <c r="F314" s="272">
        <f t="shared" si="37"/>
        <v>0</v>
      </c>
      <c r="G314" s="235">
        <f t="shared" si="38"/>
        <v>0</v>
      </c>
      <c r="H314" s="5">
        <f>H315+H316+H317</f>
        <v>300</v>
      </c>
    </row>
    <row r="315" spans="1:8" hidden="1">
      <c r="A315" s="351">
        <v>3236</v>
      </c>
      <c r="B315" s="352"/>
      <c r="C315" s="353"/>
      <c r="D315" s="209" t="s">
        <v>27</v>
      </c>
      <c r="E315" s="84">
        <v>300</v>
      </c>
      <c r="F315" s="272">
        <f t="shared" si="37"/>
        <v>0</v>
      </c>
      <c r="G315" s="235">
        <f t="shared" si="38"/>
        <v>0</v>
      </c>
      <c r="H315" s="84">
        <v>300</v>
      </c>
    </row>
    <row r="316" spans="1:8" hidden="1">
      <c r="A316" s="351">
        <v>3237</v>
      </c>
      <c r="B316" s="352"/>
      <c r="C316" s="353"/>
      <c r="D316" s="209" t="s">
        <v>28</v>
      </c>
      <c r="E316" s="84">
        <v>0</v>
      </c>
      <c r="F316" s="272">
        <f t="shared" si="37"/>
        <v>0</v>
      </c>
      <c r="G316" s="235" t="e">
        <f t="shared" si="38"/>
        <v>#DIV/0!</v>
      </c>
      <c r="H316" s="84">
        <v>0</v>
      </c>
    </row>
    <row r="317" spans="1:8" hidden="1">
      <c r="A317" s="351">
        <v>3239</v>
      </c>
      <c r="B317" s="352"/>
      <c r="C317" s="353"/>
      <c r="D317" s="209" t="s">
        <v>30</v>
      </c>
      <c r="E317" s="84">
        <v>0</v>
      </c>
      <c r="F317" s="272">
        <f t="shared" si="37"/>
        <v>0</v>
      </c>
      <c r="G317" s="235" t="e">
        <f t="shared" si="38"/>
        <v>#DIV/0!</v>
      </c>
      <c r="H317" s="84">
        <v>0</v>
      </c>
    </row>
    <row r="318" spans="1:8" s="207" customFormat="1" hidden="1">
      <c r="A318" s="333">
        <v>329</v>
      </c>
      <c r="B318" s="334"/>
      <c r="C318" s="335"/>
      <c r="D318" s="292" t="s">
        <v>31</v>
      </c>
      <c r="E318" s="5">
        <f>E319+E320+E321</f>
        <v>1400</v>
      </c>
      <c r="F318" s="272">
        <f t="shared" si="37"/>
        <v>0</v>
      </c>
      <c r="G318" s="235">
        <f t="shared" si="38"/>
        <v>0</v>
      </c>
      <c r="H318" s="5">
        <f>H319+H320+H321</f>
        <v>1400</v>
      </c>
    </row>
    <row r="319" spans="1:8" s="207" customFormat="1" hidden="1">
      <c r="A319" s="351">
        <v>3295</v>
      </c>
      <c r="B319" s="352"/>
      <c r="C319" s="353"/>
      <c r="D319" s="209" t="s">
        <v>35</v>
      </c>
      <c r="E319" s="84">
        <v>200</v>
      </c>
      <c r="F319" s="272">
        <f t="shared" si="37"/>
        <v>0</v>
      </c>
      <c r="G319" s="235">
        <f t="shared" si="38"/>
        <v>0</v>
      </c>
      <c r="H319" s="84">
        <v>200</v>
      </c>
    </row>
    <row r="320" spans="1:8" s="207" customFormat="1" hidden="1">
      <c r="A320" s="351">
        <v>3296</v>
      </c>
      <c r="B320" s="352"/>
      <c r="C320" s="353"/>
      <c r="D320" s="209" t="s">
        <v>98</v>
      </c>
      <c r="E320" s="84">
        <v>200</v>
      </c>
      <c r="F320" s="272">
        <f t="shared" si="37"/>
        <v>0</v>
      </c>
      <c r="G320" s="235">
        <f t="shared" si="38"/>
        <v>0</v>
      </c>
      <c r="H320" s="84">
        <v>200</v>
      </c>
    </row>
    <row r="321" spans="1:8" hidden="1">
      <c r="A321" s="351">
        <v>3299</v>
      </c>
      <c r="B321" s="352"/>
      <c r="C321" s="353"/>
      <c r="D321" s="209" t="s">
        <v>31</v>
      </c>
      <c r="E321" s="84">
        <v>1000</v>
      </c>
      <c r="F321" s="272">
        <f t="shared" si="37"/>
        <v>0</v>
      </c>
      <c r="G321" s="235">
        <f t="shared" si="38"/>
        <v>0</v>
      </c>
      <c r="H321" s="84">
        <v>1000</v>
      </c>
    </row>
    <row r="322" spans="1:8">
      <c r="A322" s="333">
        <v>34</v>
      </c>
      <c r="B322" s="334"/>
      <c r="C322" s="335"/>
      <c r="D322" s="292" t="s">
        <v>36</v>
      </c>
      <c r="E322" s="5">
        <f>E323</f>
        <v>200</v>
      </c>
      <c r="F322" s="272">
        <f t="shared" si="37"/>
        <v>0</v>
      </c>
      <c r="G322" s="235">
        <f t="shared" si="38"/>
        <v>0</v>
      </c>
      <c r="H322" s="5">
        <f>H323</f>
        <v>200</v>
      </c>
    </row>
    <row r="323" spans="1:8" hidden="1">
      <c r="A323" s="333">
        <v>343</v>
      </c>
      <c r="B323" s="334"/>
      <c r="C323" s="335"/>
      <c r="D323" s="292" t="s">
        <v>37</v>
      </c>
      <c r="E323" s="5">
        <f>E324+E325</f>
        <v>200</v>
      </c>
      <c r="F323" s="272">
        <f t="shared" si="37"/>
        <v>0</v>
      </c>
      <c r="G323" s="235">
        <f t="shared" si="38"/>
        <v>0</v>
      </c>
      <c r="H323" s="5">
        <f>H324+H325</f>
        <v>200</v>
      </c>
    </row>
    <row r="324" spans="1:8" hidden="1">
      <c r="A324" s="351">
        <v>3431</v>
      </c>
      <c r="B324" s="352"/>
      <c r="C324" s="353"/>
      <c r="D324" s="209" t="s">
        <v>38</v>
      </c>
      <c r="E324" s="84">
        <v>0</v>
      </c>
      <c r="F324" s="272">
        <f t="shared" si="37"/>
        <v>0</v>
      </c>
      <c r="G324" s="235" t="e">
        <f t="shared" si="38"/>
        <v>#DIV/0!</v>
      </c>
      <c r="H324" s="84">
        <v>0</v>
      </c>
    </row>
    <row r="325" spans="1:8" hidden="1">
      <c r="A325" s="351">
        <v>3433</v>
      </c>
      <c r="B325" s="352"/>
      <c r="C325" s="353"/>
      <c r="D325" s="209" t="s">
        <v>92</v>
      </c>
      <c r="E325" s="84">
        <v>200</v>
      </c>
      <c r="F325" s="272">
        <f t="shared" si="37"/>
        <v>0</v>
      </c>
      <c r="G325" s="235">
        <f t="shared" si="38"/>
        <v>0</v>
      </c>
      <c r="H325" s="84">
        <v>200</v>
      </c>
    </row>
    <row r="326" spans="1:8">
      <c r="A326" s="333">
        <v>38</v>
      </c>
      <c r="B326" s="334"/>
      <c r="C326" s="335"/>
      <c r="D326" s="292" t="s">
        <v>105</v>
      </c>
      <c r="E326" s="5">
        <v>0</v>
      </c>
      <c r="F326" s="272">
        <f t="shared" si="37"/>
        <v>0</v>
      </c>
      <c r="G326" s="235" t="e">
        <f t="shared" si="38"/>
        <v>#DIV/0!</v>
      </c>
      <c r="H326" s="5">
        <v>0</v>
      </c>
    </row>
    <row r="327" spans="1:8" hidden="1">
      <c r="A327" s="333">
        <v>381</v>
      </c>
      <c r="B327" s="334"/>
      <c r="C327" s="335"/>
      <c r="D327" s="292" t="s">
        <v>106</v>
      </c>
      <c r="E327" s="5">
        <v>0</v>
      </c>
      <c r="F327" s="272">
        <f t="shared" ref="F327:F390" si="41">H327-E327</f>
        <v>0</v>
      </c>
      <c r="G327" s="235" t="e">
        <f t="shared" ref="G327:G391" si="42">F327/E327*100</f>
        <v>#DIV/0!</v>
      </c>
      <c r="H327" s="5">
        <v>0</v>
      </c>
    </row>
    <row r="328" spans="1:8" hidden="1">
      <c r="A328" s="351">
        <v>3812</v>
      </c>
      <c r="B328" s="352"/>
      <c r="C328" s="353"/>
      <c r="D328" s="209" t="s">
        <v>107</v>
      </c>
      <c r="E328" s="84">
        <v>0</v>
      </c>
      <c r="F328" s="272">
        <f t="shared" si="41"/>
        <v>0</v>
      </c>
      <c r="G328" s="235" t="e">
        <f t="shared" si="42"/>
        <v>#DIV/0!</v>
      </c>
      <c r="H328" s="84">
        <v>0</v>
      </c>
    </row>
    <row r="329" spans="1:8" s="207" customFormat="1">
      <c r="A329" s="345" t="s">
        <v>108</v>
      </c>
      <c r="B329" s="346"/>
      <c r="C329" s="347"/>
      <c r="D329" s="276" t="s">
        <v>109</v>
      </c>
      <c r="E329" s="208">
        <v>0</v>
      </c>
      <c r="F329" s="272">
        <f t="shared" si="41"/>
        <v>0</v>
      </c>
      <c r="G329" s="235" t="e">
        <f t="shared" si="42"/>
        <v>#DIV/0!</v>
      </c>
      <c r="H329" s="208">
        <v>0</v>
      </c>
    </row>
    <row r="330" spans="1:8" s="207" customFormat="1">
      <c r="A330" s="354">
        <v>3</v>
      </c>
      <c r="B330" s="355"/>
      <c r="C330" s="356"/>
      <c r="D330" s="292" t="s">
        <v>11</v>
      </c>
      <c r="E330" s="5">
        <v>0</v>
      </c>
      <c r="F330" s="272">
        <f t="shared" si="41"/>
        <v>0</v>
      </c>
      <c r="G330" s="235" t="e">
        <f t="shared" si="42"/>
        <v>#DIV/0!</v>
      </c>
      <c r="H330" s="5">
        <v>0</v>
      </c>
    </row>
    <row r="331" spans="1:8" s="207" customFormat="1">
      <c r="A331" s="333">
        <v>32</v>
      </c>
      <c r="B331" s="334"/>
      <c r="C331" s="335"/>
      <c r="D331" s="292" t="s">
        <v>12</v>
      </c>
      <c r="E331" s="5">
        <v>0</v>
      </c>
      <c r="F331" s="272">
        <f t="shared" si="41"/>
        <v>0</v>
      </c>
      <c r="G331" s="235" t="e">
        <f t="shared" si="42"/>
        <v>#DIV/0!</v>
      </c>
      <c r="H331" s="5">
        <v>0</v>
      </c>
    </row>
    <row r="332" spans="1:8" s="207" customFormat="1" hidden="1">
      <c r="A332" s="333">
        <v>321</v>
      </c>
      <c r="B332" s="334"/>
      <c r="C332" s="335"/>
      <c r="D332" s="292" t="s">
        <v>13</v>
      </c>
      <c r="E332" s="5">
        <v>0</v>
      </c>
      <c r="F332" s="272">
        <f t="shared" si="41"/>
        <v>0</v>
      </c>
      <c r="G332" s="235" t="e">
        <f t="shared" si="42"/>
        <v>#DIV/0!</v>
      </c>
      <c r="H332" s="5">
        <v>0</v>
      </c>
    </row>
    <row r="333" spans="1:8" s="207" customFormat="1" hidden="1">
      <c r="A333" s="351">
        <v>3211</v>
      </c>
      <c r="B333" s="352"/>
      <c r="C333" s="353"/>
      <c r="D333" s="209" t="s">
        <v>14</v>
      </c>
      <c r="E333" s="84">
        <v>0</v>
      </c>
      <c r="F333" s="272">
        <f t="shared" si="41"/>
        <v>0</v>
      </c>
      <c r="G333" s="235" t="e">
        <f t="shared" si="42"/>
        <v>#DIV/0!</v>
      </c>
      <c r="H333" s="84">
        <v>0</v>
      </c>
    </row>
    <row r="334" spans="1:8" s="207" customFormat="1" hidden="1">
      <c r="A334" s="333">
        <v>322</v>
      </c>
      <c r="B334" s="334"/>
      <c r="C334" s="335"/>
      <c r="D334" s="292" t="s">
        <v>17</v>
      </c>
      <c r="E334" s="5">
        <v>0</v>
      </c>
      <c r="F334" s="272">
        <f t="shared" si="41"/>
        <v>0</v>
      </c>
      <c r="G334" s="235" t="e">
        <f t="shared" si="42"/>
        <v>#DIV/0!</v>
      </c>
      <c r="H334" s="5">
        <v>0</v>
      </c>
    </row>
    <row r="335" spans="1:8" hidden="1">
      <c r="A335" s="351">
        <v>3221</v>
      </c>
      <c r="B335" s="352"/>
      <c r="C335" s="353"/>
      <c r="D335" s="209" t="s">
        <v>18</v>
      </c>
      <c r="E335" s="84">
        <v>0</v>
      </c>
      <c r="F335" s="272">
        <f t="shared" si="41"/>
        <v>0</v>
      </c>
      <c r="G335" s="235" t="e">
        <f t="shared" si="42"/>
        <v>#DIV/0!</v>
      </c>
      <c r="H335" s="84">
        <v>0</v>
      </c>
    </row>
    <row r="336" spans="1:8" hidden="1">
      <c r="A336" s="351">
        <v>3225</v>
      </c>
      <c r="B336" s="352"/>
      <c r="C336" s="353"/>
      <c r="D336" s="209" t="s">
        <v>20</v>
      </c>
      <c r="E336" s="84">
        <v>0</v>
      </c>
      <c r="F336" s="272">
        <f t="shared" si="41"/>
        <v>0</v>
      </c>
      <c r="G336" s="235" t="e">
        <f t="shared" si="42"/>
        <v>#DIV/0!</v>
      </c>
      <c r="H336" s="84">
        <v>0</v>
      </c>
    </row>
    <row r="337" spans="1:8" s="207" customFormat="1" hidden="1">
      <c r="A337" s="333">
        <v>329</v>
      </c>
      <c r="B337" s="334"/>
      <c r="C337" s="335"/>
      <c r="D337" s="292" t="s">
        <v>31</v>
      </c>
      <c r="E337" s="5">
        <v>0</v>
      </c>
      <c r="F337" s="272">
        <f t="shared" si="41"/>
        <v>0</v>
      </c>
      <c r="G337" s="235" t="e">
        <f t="shared" si="42"/>
        <v>#DIV/0!</v>
      </c>
      <c r="H337" s="5">
        <v>0</v>
      </c>
    </row>
    <row r="338" spans="1:8" hidden="1">
      <c r="A338" s="351">
        <v>3299</v>
      </c>
      <c r="B338" s="352"/>
      <c r="C338" s="353"/>
      <c r="D338" s="209" t="s">
        <v>31</v>
      </c>
      <c r="E338" s="84">
        <v>0</v>
      </c>
      <c r="F338" s="272">
        <f t="shared" si="41"/>
        <v>0</v>
      </c>
      <c r="G338" s="235" t="e">
        <f t="shared" si="42"/>
        <v>#DIV/0!</v>
      </c>
      <c r="H338" s="84">
        <v>0</v>
      </c>
    </row>
    <row r="339" spans="1:8" ht="25.5">
      <c r="A339" s="339" t="s">
        <v>296</v>
      </c>
      <c r="B339" s="340"/>
      <c r="C339" s="341"/>
      <c r="D339" s="273" t="s">
        <v>133</v>
      </c>
      <c r="E339" s="194">
        <v>0</v>
      </c>
      <c r="F339" s="272">
        <f t="shared" si="41"/>
        <v>1029.8800000000001</v>
      </c>
      <c r="G339" s="235" t="e">
        <f t="shared" si="42"/>
        <v>#DIV/0!</v>
      </c>
      <c r="H339" s="194">
        <f>H340</f>
        <v>1029.8800000000001</v>
      </c>
    </row>
    <row r="340" spans="1:8" s="207" customFormat="1">
      <c r="A340" s="345" t="s">
        <v>297</v>
      </c>
      <c r="B340" s="346"/>
      <c r="C340" s="347"/>
      <c r="D340" s="276" t="s">
        <v>104</v>
      </c>
      <c r="E340" s="208">
        <v>0</v>
      </c>
      <c r="F340" s="272">
        <f t="shared" si="41"/>
        <v>1029.8800000000001</v>
      </c>
      <c r="G340" s="235" t="e">
        <f t="shared" si="42"/>
        <v>#DIV/0!</v>
      </c>
      <c r="H340" s="208">
        <f t="shared" ref="H340:H343" si="43">H341</f>
        <v>1029.8800000000001</v>
      </c>
    </row>
    <row r="341" spans="1:8" s="207" customFormat="1">
      <c r="A341" s="333">
        <v>3</v>
      </c>
      <c r="B341" s="334"/>
      <c r="C341" s="335"/>
      <c r="D341" s="292" t="s">
        <v>11</v>
      </c>
      <c r="E341" s="5">
        <v>0</v>
      </c>
      <c r="F341" s="272">
        <f t="shared" si="41"/>
        <v>1029.8800000000001</v>
      </c>
      <c r="G341" s="235" t="e">
        <f t="shared" si="42"/>
        <v>#DIV/0!</v>
      </c>
      <c r="H341" s="5">
        <f>H343</f>
        <v>1029.8800000000001</v>
      </c>
    </row>
    <row r="342" spans="1:8" s="207" customFormat="1">
      <c r="A342" s="333">
        <v>38</v>
      </c>
      <c r="B342" s="334"/>
      <c r="C342" s="335"/>
      <c r="D342" s="292" t="s">
        <v>105</v>
      </c>
      <c r="E342" s="5">
        <v>0</v>
      </c>
      <c r="F342" s="272">
        <f t="shared" si="41"/>
        <v>1029.8800000000001</v>
      </c>
      <c r="G342" s="235" t="e">
        <f t="shared" si="42"/>
        <v>#DIV/0!</v>
      </c>
      <c r="H342" s="5">
        <f t="shared" ref="H342" si="44">H343</f>
        <v>1029.8800000000001</v>
      </c>
    </row>
    <row r="343" spans="1:8" hidden="1">
      <c r="A343" s="289">
        <v>381</v>
      </c>
      <c r="B343" s="283"/>
      <c r="C343" s="284"/>
      <c r="D343" s="292" t="s">
        <v>135</v>
      </c>
      <c r="E343" s="5">
        <v>0</v>
      </c>
      <c r="F343" s="272">
        <f t="shared" si="41"/>
        <v>1029.8800000000001</v>
      </c>
      <c r="G343" s="235" t="e">
        <f t="shared" si="42"/>
        <v>#DIV/0!</v>
      </c>
      <c r="H343" s="5">
        <f t="shared" si="43"/>
        <v>1029.8800000000001</v>
      </c>
    </row>
    <row r="344" spans="1:8" hidden="1">
      <c r="A344" s="282">
        <v>3812</v>
      </c>
      <c r="B344" s="283"/>
      <c r="C344" s="284"/>
      <c r="D344" s="209" t="s">
        <v>107</v>
      </c>
      <c r="E344" s="5">
        <v>0</v>
      </c>
      <c r="F344" s="272">
        <f t="shared" si="41"/>
        <v>1029.8800000000001</v>
      </c>
      <c r="G344" s="235" t="e">
        <f t="shared" si="42"/>
        <v>#DIV/0!</v>
      </c>
      <c r="H344" s="5">
        <v>1029.8800000000001</v>
      </c>
    </row>
    <row r="345" spans="1:8" s="207" customFormat="1" ht="22.5" customHeight="1">
      <c r="A345" s="339" t="s">
        <v>39</v>
      </c>
      <c r="B345" s="340"/>
      <c r="C345" s="341"/>
      <c r="D345" s="273" t="s">
        <v>110</v>
      </c>
      <c r="E345" s="194">
        <f>E346+E356</f>
        <v>2212100</v>
      </c>
      <c r="F345" s="272">
        <f t="shared" si="41"/>
        <v>0</v>
      </c>
      <c r="G345" s="235">
        <f t="shared" si="42"/>
        <v>0</v>
      </c>
      <c r="H345" s="194">
        <f>H346+H356</f>
        <v>2212100</v>
      </c>
    </row>
    <row r="346" spans="1:8" s="207" customFormat="1" ht="12.75" hidden="1" customHeight="1">
      <c r="A346" s="345" t="s">
        <v>89</v>
      </c>
      <c r="B346" s="346"/>
      <c r="C346" s="347"/>
      <c r="D346" s="276" t="s">
        <v>90</v>
      </c>
      <c r="E346" s="208">
        <v>0</v>
      </c>
      <c r="F346" s="272">
        <f t="shared" si="41"/>
        <v>0</v>
      </c>
      <c r="G346" s="235" t="e">
        <f t="shared" si="42"/>
        <v>#DIV/0!</v>
      </c>
      <c r="H346" s="208">
        <v>0</v>
      </c>
    </row>
    <row r="347" spans="1:8" s="207" customFormat="1" ht="12.75" hidden="1" customHeight="1">
      <c r="A347" s="354">
        <v>3</v>
      </c>
      <c r="B347" s="355"/>
      <c r="C347" s="356"/>
      <c r="D347" s="292" t="s">
        <v>11</v>
      </c>
      <c r="E347" s="5">
        <v>0</v>
      </c>
      <c r="F347" s="272">
        <f t="shared" si="41"/>
        <v>0</v>
      </c>
      <c r="G347" s="235" t="e">
        <f t="shared" si="42"/>
        <v>#DIV/0!</v>
      </c>
      <c r="H347" s="5">
        <v>0</v>
      </c>
    </row>
    <row r="348" spans="1:8" s="207" customFormat="1" ht="12.75" hidden="1" customHeight="1">
      <c r="A348" s="333">
        <v>31</v>
      </c>
      <c r="B348" s="334"/>
      <c r="C348" s="335"/>
      <c r="D348" s="292" t="s">
        <v>57</v>
      </c>
      <c r="E348" s="5">
        <v>0</v>
      </c>
      <c r="F348" s="272">
        <f t="shared" si="41"/>
        <v>0</v>
      </c>
      <c r="G348" s="235" t="e">
        <f t="shared" si="42"/>
        <v>#DIV/0!</v>
      </c>
      <c r="H348" s="5">
        <v>0</v>
      </c>
    </row>
    <row r="349" spans="1:8" s="207" customFormat="1" ht="12.75" hidden="1" customHeight="1">
      <c r="A349" s="333">
        <v>311</v>
      </c>
      <c r="B349" s="334"/>
      <c r="C349" s="335"/>
      <c r="D349" s="292" t="s">
        <v>58</v>
      </c>
      <c r="E349" s="5">
        <v>0</v>
      </c>
      <c r="F349" s="272">
        <f t="shared" si="41"/>
        <v>0</v>
      </c>
      <c r="G349" s="235" t="e">
        <f t="shared" si="42"/>
        <v>#DIV/0!</v>
      </c>
      <c r="H349" s="5">
        <v>0</v>
      </c>
    </row>
    <row r="350" spans="1:8" ht="12.75" hidden="1" customHeight="1">
      <c r="A350" s="351">
        <v>3111</v>
      </c>
      <c r="B350" s="352"/>
      <c r="C350" s="353"/>
      <c r="D350" s="222" t="s">
        <v>59</v>
      </c>
      <c r="E350" s="84">
        <v>0</v>
      </c>
      <c r="F350" s="272">
        <f t="shared" si="41"/>
        <v>0</v>
      </c>
      <c r="G350" s="235" t="e">
        <f t="shared" si="42"/>
        <v>#DIV/0!</v>
      </c>
      <c r="H350" s="84">
        <v>0</v>
      </c>
    </row>
    <row r="351" spans="1:8" s="207" customFormat="1" ht="12.75" hidden="1" customHeight="1">
      <c r="A351" s="333">
        <v>312</v>
      </c>
      <c r="B351" s="334"/>
      <c r="C351" s="335"/>
      <c r="D351" s="292" t="s">
        <v>60</v>
      </c>
      <c r="E351" s="5">
        <v>0</v>
      </c>
      <c r="F351" s="272">
        <f t="shared" si="41"/>
        <v>0</v>
      </c>
      <c r="G351" s="235" t="e">
        <f t="shared" si="42"/>
        <v>#DIV/0!</v>
      </c>
      <c r="H351" s="5">
        <v>0</v>
      </c>
    </row>
    <row r="352" spans="1:8" ht="12.75" hidden="1" customHeight="1">
      <c r="A352" s="351">
        <v>3121</v>
      </c>
      <c r="B352" s="352"/>
      <c r="C352" s="353"/>
      <c r="D352" s="209" t="s">
        <v>60</v>
      </c>
      <c r="E352" s="84">
        <v>0</v>
      </c>
      <c r="F352" s="272">
        <f t="shared" si="41"/>
        <v>0</v>
      </c>
      <c r="G352" s="235" t="e">
        <f t="shared" si="42"/>
        <v>#DIV/0!</v>
      </c>
      <c r="H352" s="84">
        <v>0</v>
      </c>
    </row>
    <row r="353" spans="1:8" s="207" customFormat="1" ht="12.75" hidden="1" customHeight="1">
      <c r="A353" s="333">
        <v>313</v>
      </c>
      <c r="B353" s="334"/>
      <c r="C353" s="335"/>
      <c r="D353" s="292" t="s">
        <v>61</v>
      </c>
      <c r="E353" s="5">
        <v>0</v>
      </c>
      <c r="F353" s="272">
        <f t="shared" si="41"/>
        <v>0</v>
      </c>
      <c r="G353" s="235" t="e">
        <f t="shared" si="42"/>
        <v>#DIV/0!</v>
      </c>
      <c r="H353" s="5">
        <v>0</v>
      </c>
    </row>
    <row r="354" spans="1:8" ht="12.75" hidden="1" customHeight="1">
      <c r="A354" s="351">
        <v>3132</v>
      </c>
      <c r="B354" s="352"/>
      <c r="C354" s="353"/>
      <c r="D354" s="209" t="s">
        <v>62</v>
      </c>
      <c r="E354" s="84">
        <v>0</v>
      </c>
      <c r="F354" s="272">
        <f t="shared" si="41"/>
        <v>0</v>
      </c>
      <c r="G354" s="235" t="e">
        <f t="shared" si="42"/>
        <v>#DIV/0!</v>
      </c>
      <c r="H354" s="84">
        <v>0</v>
      </c>
    </row>
    <row r="355" spans="1:8" ht="12.75" hidden="1" customHeight="1">
      <c r="A355" s="351">
        <v>3133</v>
      </c>
      <c r="B355" s="352"/>
      <c r="C355" s="353"/>
      <c r="D355" s="209" t="s">
        <v>111</v>
      </c>
      <c r="E355" s="84">
        <v>0</v>
      </c>
      <c r="F355" s="272">
        <f t="shared" si="41"/>
        <v>0</v>
      </c>
      <c r="G355" s="235" t="e">
        <f t="shared" si="42"/>
        <v>#DIV/0!</v>
      </c>
      <c r="H355" s="84">
        <v>0</v>
      </c>
    </row>
    <row r="356" spans="1:8" s="207" customFormat="1" ht="12.75" customHeight="1">
      <c r="A356" s="345" t="s">
        <v>306</v>
      </c>
      <c r="B356" s="346"/>
      <c r="C356" s="347"/>
      <c r="D356" s="276" t="s">
        <v>104</v>
      </c>
      <c r="E356" s="208">
        <f t="shared" ref="E356:H356" si="45">E357</f>
        <v>2212100</v>
      </c>
      <c r="F356" s="272">
        <f t="shared" si="41"/>
        <v>0</v>
      </c>
      <c r="G356" s="235">
        <f t="shared" si="42"/>
        <v>0</v>
      </c>
      <c r="H356" s="208">
        <f t="shared" si="45"/>
        <v>2212100</v>
      </c>
    </row>
    <row r="357" spans="1:8" s="207" customFormat="1">
      <c r="A357" s="354">
        <v>3</v>
      </c>
      <c r="B357" s="355"/>
      <c r="C357" s="356"/>
      <c r="D357" s="292" t="s">
        <v>11</v>
      </c>
      <c r="E357" s="5">
        <f>E358+E365+E378</f>
        <v>2212100</v>
      </c>
      <c r="F357" s="272">
        <f t="shared" si="41"/>
        <v>0</v>
      </c>
      <c r="G357" s="235">
        <f t="shared" si="42"/>
        <v>0</v>
      </c>
      <c r="H357" s="5">
        <f>H358+H365+H378</f>
        <v>2212100</v>
      </c>
    </row>
    <row r="358" spans="1:8" s="207" customFormat="1">
      <c r="A358" s="333">
        <v>31</v>
      </c>
      <c r="B358" s="334"/>
      <c r="C358" s="335"/>
      <c r="D358" s="292" t="s">
        <v>57</v>
      </c>
      <c r="E358" s="5">
        <f t="shared" ref="E358" si="46">E359+E361+E363</f>
        <v>2130000</v>
      </c>
      <c r="F358" s="272">
        <f t="shared" si="41"/>
        <v>0</v>
      </c>
      <c r="G358" s="235">
        <f t="shared" si="42"/>
        <v>0</v>
      </c>
      <c r="H358" s="5">
        <f t="shared" ref="H358" si="47">H359+H361+H363</f>
        <v>2130000</v>
      </c>
    </row>
    <row r="359" spans="1:8" s="207" customFormat="1" hidden="1">
      <c r="A359" s="333">
        <v>311</v>
      </c>
      <c r="B359" s="334"/>
      <c r="C359" s="335"/>
      <c r="D359" s="292" t="s">
        <v>58</v>
      </c>
      <c r="E359" s="5">
        <f t="shared" ref="E359:H359" si="48">E360</f>
        <v>1850000</v>
      </c>
      <c r="F359" s="272">
        <f t="shared" si="41"/>
        <v>0</v>
      </c>
      <c r="G359" s="235">
        <f t="shared" si="42"/>
        <v>0</v>
      </c>
      <c r="H359" s="5">
        <f t="shared" si="48"/>
        <v>1850000</v>
      </c>
    </row>
    <row r="360" spans="1:8" hidden="1">
      <c r="A360" s="351">
        <v>3111</v>
      </c>
      <c r="B360" s="352"/>
      <c r="C360" s="353"/>
      <c r="D360" s="209" t="s">
        <v>59</v>
      </c>
      <c r="E360" s="84">
        <v>1850000</v>
      </c>
      <c r="F360" s="272">
        <f t="shared" si="41"/>
        <v>0</v>
      </c>
      <c r="G360" s="235">
        <f t="shared" si="42"/>
        <v>0</v>
      </c>
      <c r="H360" s="84">
        <v>1850000</v>
      </c>
    </row>
    <row r="361" spans="1:8" s="207" customFormat="1" hidden="1">
      <c r="A361" s="333">
        <v>312</v>
      </c>
      <c r="B361" s="334"/>
      <c r="C361" s="335"/>
      <c r="D361" s="292" t="s">
        <v>60</v>
      </c>
      <c r="E361" s="5">
        <f t="shared" ref="E361:H361" si="49">E362</f>
        <v>80000</v>
      </c>
      <c r="F361" s="272">
        <f t="shared" si="41"/>
        <v>0</v>
      </c>
      <c r="G361" s="235">
        <f t="shared" si="42"/>
        <v>0</v>
      </c>
      <c r="H361" s="5">
        <f t="shared" si="49"/>
        <v>80000</v>
      </c>
    </row>
    <row r="362" spans="1:8" hidden="1">
      <c r="A362" s="351">
        <v>3121</v>
      </c>
      <c r="B362" s="352"/>
      <c r="C362" s="353"/>
      <c r="D362" s="209" t="s">
        <v>60</v>
      </c>
      <c r="E362" s="84">
        <v>80000</v>
      </c>
      <c r="F362" s="272">
        <f t="shared" si="41"/>
        <v>0</v>
      </c>
      <c r="G362" s="235">
        <f t="shared" si="42"/>
        <v>0</v>
      </c>
      <c r="H362" s="84">
        <v>80000</v>
      </c>
    </row>
    <row r="363" spans="1:8" s="207" customFormat="1" hidden="1">
      <c r="A363" s="333">
        <v>313</v>
      </c>
      <c r="B363" s="334"/>
      <c r="C363" s="335"/>
      <c r="D363" s="292" t="s">
        <v>61</v>
      </c>
      <c r="E363" s="5">
        <f t="shared" ref="E363:H363" si="50">E364</f>
        <v>200000</v>
      </c>
      <c r="F363" s="272">
        <f t="shared" si="41"/>
        <v>0</v>
      </c>
      <c r="G363" s="235">
        <f t="shared" si="42"/>
        <v>0</v>
      </c>
      <c r="H363" s="5">
        <f t="shared" si="50"/>
        <v>200000</v>
      </c>
    </row>
    <row r="364" spans="1:8" hidden="1">
      <c r="A364" s="351">
        <v>3132</v>
      </c>
      <c r="B364" s="352"/>
      <c r="C364" s="353"/>
      <c r="D364" s="209" t="s">
        <v>62</v>
      </c>
      <c r="E364" s="84">
        <v>200000</v>
      </c>
      <c r="F364" s="272">
        <f t="shared" si="41"/>
        <v>0</v>
      </c>
      <c r="G364" s="235">
        <f t="shared" si="42"/>
        <v>0</v>
      </c>
      <c r="H364" s="84">
        <v>200000</v>
      </c>
    </row>
    <row r="365" spans="1:8" s="207" customFormat="1" hidden="1">
      <c r="A365" s="333">
        <v>32</v>
      </c>
      <c r="B365" s="334"/>
      <c r="C365" s="335"/>
      <c r="D365" s="292" t="s">
        <v>12</v>
      </c>
      <c r="E365" s="5">
        <f>E366+E371</f>
        <v>75100</v>
      </c>
      <c r="F365" s="272">
        <f t="shared" si="41"/>
        <v>0</v>
      </c>
      <c r="G365" s="235">
        <f t="shared" si="42"/>
        <v>0</v>
      </c>
      <c r="H365" s="5">
        <f>H366+H371</f>
        <v>75100</v>
      </c>
    </row>
    <row r="366" spans="1:8" s="207" customFormat="1" hidden="1">
      <c r="A366" s="333">
        <v>321</v>
      </c>
      <c r="B366" s="334"/>
      <c r="C366" s="335"/>
      <c r="D366" s="292" t="s">
        <v>13</v>
      </c>
      <c r="E366" s="5">
        <f>E368+E367</f>
        <v>75100</v>
      </c>
      <c r="F366" s="272">
        <f t="shared" si="41"/>
        <v>0</v>
      </c>
      <c r="G366" s="235">
        <f t="shared" si="42"/>
        <v>0</v>
      </c>
      <c r="H366" s="5">
        <f>H368+H367</f>
        <v>75100</v>
      </c>
    </row>
    <row r="367" spans="1:8" s="207" customFormat="1" hidden="1">
      <c r="A367" s="351">
        <v>3211</v>
      </c>
      <c r="B367" s="352"/>
      <c r="C367" s="353"/>
      <c r="D367" s="209" t="s">
        <v>14</v>
      </c>
      <c r="E367" s="84">
        <v>100</v>
      </c>
      <c r="F367" s="272">
        <f t="shared" si="41"/>
        <v>0</v>
      </c>
      <c r="G367" s="235">
        <f t="shared" si="42"/>
        <v>0</v>
      </c>
      <c r="H367" s="84">
        <v>100</v>
      </c>
    </row>
    <row r="368" spans="1:8" hidden="1">
      <c r="A368" s="351">
        <v>3212</v>
      </c>
      <c r="B368" s="352"/>
      <c r="C368" s="353"/>
      <c r="D368" s="209" t="s">
        <v>64</v>
      </c>
      <c r="E368" s="84">
        <v>75000</v>
      </c>
      <c r="F368" s="272">
        <f t="shared" si="41"/>
        <v>0</v>
      </c>
      <c r="G368" s="235">
        <f t="shared" si="42"/>
        <v>0</v>
      </c>
      <c r="H368" s="84">
        <v>75000</v>
      </c>
    </row>
    <row r="369" spans="1:8" hidden="1">
      <c r="A369" s="289">
        <v>322</v>
      </c>
      <c r="B369" s="283"/>
      <c r="C369" s="284"/>
      <c r="D369" s="226" t="s">
        <v>17</v>
      </c>
      <c r="E369" s="84">
        <v>0</v>
      </c>
      <c r="F369" s="272">
        <f t="shared" si="41"/>
        <v>0</v>
      </c>
      <c r="G369" s="235" t="e">
        <f t="shared" si="42"/>
        <v>#DIV/0!</v>
      </c>
      <c r="H369" s="84">
        <v>0</v>
      </c>
    </row>
    <row r="370" spans="1:8" hidden="1">
      <c r="A370" s="282">
        <v>3221</v>
      </c>
      <c r="B370" s="283"/>
      <c r="C370" s="284"/>
      <c r="D370" s="227" t="s">
        <v>18</v>
      </c>
      <c r="E370" s="228">
        <v>0</v>
      </c>
      <c r="F370" s="272">
        <f t="shared" si="41"/>
        <v>0</v>
      </c>
      <c r="G370" s="235" t="e">
        <f t="shared" si="42"/>
        <v>#DIV/0!</v>
      </c>
      <c r="H370" s="228">
        <v>0</v>
      </c>
    </row>
    <row r="371" spans="1:8" s="207" customFormat="1" hidden="1">
      <c r="A371" s="333">
        <v>329</v>
      </c>
      <c r="B371" s="334"/>
      <c r="C371" s="335"/>
      <c r="D371" s="292" t="s">
        <v>31</v>
      </c>
      <c r="E371" s="5">
        <v>0</v>
      </c>
      <c r="F371" s="272">
        <f t="shared" si="41"/>
        <v>0</v>
      </c>
      <c r="G371" s="235" t="e">
        <f t="shared" si="42"/>
        <v>#DIV/0!</v>
      </c>
      <c r="H371" s="5">
        <v>0</v>
      </c>
    </row>
    <row r="372" spans="1:8" hidden="1">
      <c r="A372" s="351">
        <v>3295</v>
      </c>
      <c r="B372" s="352"/>
      <c r="C372" s="353"/>
      <c r="D372" s="209" t="s">
        <v>35</v>
      </c>
      <c r="E372" s="84">
        <v>0</v>
      </c>
      <c r="F372" s="272">
        <f t="shared" si="41"/>
        <v>0</v>
      </c>
      <c r="G372" s="235" t="e">
        <f t="shared" si="42"/>
        <v>#DIV/0!</v>
      </c>
      <c r="H372" s="84">
        <v>0</v>
      </c>
    </row>
    <row r="373" spans="1:8" hidden="1">
      <c r="A373" s="351">
        <v>3296</v>
      </c>
      <c r="B373" s="352"/>
      <c r="C373" s="353"/>
      <c r="D373" s="209" t="s">
        <v>98</v>
      </c>
      <c r="E373" s="84">
        <v>0</v>
      </c>
      <c r="F373" s="272">
        <f t="shared" si="41"/>
        <v>0</v>
      </c>
      <c r="G373" s="235" t="e">
        <f t="shared" si="42"/>
        <v>#DIV/0!</v>
      </c>
      <c r="H373" s="84">
        <v>0</v>
      </c>
    </row>
    <row r="374" spans="1:8" hidden="1">
      <c r="A374" s="282">
        <v>3299</v>
      </c>
      <c r="B374" s="283"/>
      <c r="C374" s="284"/>
      <c r="D374" s="229" t="s">
        <v>31</v>
      </c>
      <c r="E374" s="84">
        <v>0</v>
      </c>
      <c r="F374" s="272">
        <f t="shared" si="41"/>
        <v>0</v>
      </c>
      <c r="G374" s="235" t="e">
        <f t="shared" si="42"/>
        <v>#DIV/0!</v>
      </c>
      <c r="H374" s="84">
        <v>0</v>
      </c>
    </row>
    <row r="375" spans="1:8" hidden="1">
      <c r="A375" s="282">
        <v>34</v>
      </c>
      <c r="B375" s="283"/>
      <c r="C375" s="284"/>
      <c r="D375" s="226" t="s">
        <v>112</v>
      </c>
      <c r="E375" s="84">
        <v>0</v>
      </c>
      <c r="F375" s="272">
        <f t="shared" si="41"/>
        <v>0</v>
      </c>
      <c r="G375" s="235" t="e">
        <f t="shared" si="42"/>
        <v>#DIV/0!</v>
      </c>
      <c r="H375" s="84">
        <v>0</v>
      </c>
    </row>
    <row r="376" spans="1:8" hidden="1">
      <c r="A376" s="282">
        <v>343</v>
      </c>
      <c r="B376" s="283"/>
      <c r="C376" s="284"/>
      <c r="D376" s="226" t="s">
        <v>37</v>
      </c>
      <c r="E376" s="84">
        <v>0</v>
      </c>
      <c r="F376" s="272">
        <f t="shared" si="41"/>
        <v>0</v>
      </c>
      <c r="G376" s="235" t="e">
        <f t="shared" si="42"/>
        <v>#DIV/0!</v>
      </c>
      <c r="H376" s="84">
        <v>0</v>
      </c>
    </row>
    <row r="377" spans="1:8" hidden="1">
      <c r="A377" s="282">
        <v>3433</v>
      </c>
      <c r="B377" s="283"/>
      <c r="C377" s="284"/>
      <c r="D377" s="227" t="s">
        <v>92</v>
      </c>
      <c r="E377" s="84">
        <v>0</v>
      </c>
      <c r="F377" s="272">
        <f t="shared" si="41"/>
        <v>0</v>
      </c>
      <c r="G377" s="235" t="e">
        <f t="shared" si="42"/>
        <v>#DIV/0!</v>
      </c>
      <c r="H377" s="84">
        <v>0</v>
      </c>
    </row>
    <row r="378" spans="1:8" s="207" customFormat="1" ht="25.5">
      <c r="A378" s="333">
        <v>37</v>
      </c>
      <c r="B378" s="334"/>
      <c r="C378" s="335"/>
      <c r="D378" s="230" t="s">
        <v>68</v>
      </c>
      <c r="E378" s="5">
        <f t="shared" ref="E378:H379" si="51">E379</f>
        <v>7000</v>
      </c>
      <c r="F378" s="272">
        <f t="shared" si="41"/>
        <v>0</v>
      </c>
      <c r="G378" s="235">
        <f t="shared" si="42"/>
        <v>0</v>
      </c>
      <c r="H378" s="5">
        <f t="shared" si="51"/>
        <v>7000</v>
      </c>
    </row>
    <row r="379" spans="1:8" s="207" customFormat="1" hidden="1">
      <c r="A379" s="333">
        <v>372</v>
      </c>
      <c r="B379" s="334"/>
      <c r="C379" s="335"/>
      <c r="D379" s="230" t="s">
        <v>69</v>
      </c>
      <c r="E379" s="5">
        <f t="shared" si="51"/>
        <v>7000</v>
      </c>
      <c r="F379" s="272">
        <f t="shared" si="41"/>
        <v>0</v>
      </c>
      <c r="G379" s="235">
        <f t="shared" si="42"/>
        <v>0</v>
      </c>
      <c r="H379" s="5">
        <f t="shared" si="51"/>
        <v>7000</v>
      </c>
    </row>
    <row r="380" spans="1:8" ht="25.5" hidden="1">
      <c r="A380" s="351">
        <v>3722</v>
      </c>
      <c r="B380" s="352"/>
      <c r="C380" s="353"/>
      <c r="D380" s="231" t="s">
        <v>113</v>
      </c>
      <c r="E380" s="84">
        <v>7000</v>
      </c>
      <c r="F380" s="272">
        <f t="shared" si="41"/>
        <v>0</v>
      </c>
      <c r="G380" s="235">
        <f t="shared" si="42"/>
        <v>0</v>
      </c>
      <c r="H380" s="84">
        <v>7000</v>
      </c>
    </row>
    <row r="381" spans="1:8">
      <c r="A381" s="345" t="s">
        <v>103</v>
      </c>
      <c r="B381" s="346"/>
      <c r="C381" s="347"/>
      <c r="D381" s="276" t="s">
        <v>114</v>
      </c>
      <c r="E381" s="208">
        <f t="shared" ref="E381:H384" si="52">E382</f>
        <v>0</v>
      </c>
      <c r="F381" s="272">
        <f t="shared" si="41"/>
        <v>0</v>
      </c>
      <c r="G381" s="235" t="e">
        <f t="shared" si="42"/>
        <v>#DIV/0!</v>
      </c>
      <c r="H381" s="208">
        <f t="shared" si="52"/>
        <v>0</v>
      </c>
    </row>
    <row r="382" spans="1:8">
      <c r="A382" s="354">
        <v>3</v>
      </c>
      <c r="B382" s="355"/>
      <c r="C382" s="356"/>
      <c r="D382" s="292" t="s">
        <v>11</v>
      </c>
      <c r="E382" s="5">
        <f t="shared" si="52"/>
        <v>0</v>
      </c>
      <c r="F382" s="272">
        <f t="shared" si="41"/>
        <v>0</v>
      </c>
      <c r="G382" s="235" t="e">
        <f t="shared" si="42"/>
        <v>#DIV/0!</v>
      </c>
      <c r="H382" s="5">
        <f t="shared" si="52"/>
        <v>0</v>
      </c>
    </row>
    <row r="383" spans="1:8">
      <c r="A383" s="333">
        <v>32</v>
      </c>
      <c r="B383" s="334"/>
      <c r="C383" s="335"/>
      <c r="D383" s="292" t="s">
        <v>12</v>
      </c>
      <c r="E383" s="5">
        <f t="shared" si="52"/>
        <v>0</v>
      </c>
      <c r="F383" s="272">
        <f t="shared" si="41"/>
        <v>0</v>
      </c>
      <c r="G383" s="235" t="e">
        <f t="shared" si="42"/>
        <v>#DIV/0!</v>
      </c>
      <c r="H383" s="5">
        <f t="shared" si="52"/>
        <v>0</v>
      </c>
    </row>
    <row r="384" spans="1:8" hidden="1">
      <c r="A384" s="333">
        <v>329</v>
      </c>
      <c r="B384" s="334"/>
      <c r="C384" s="335"/>
      <c r="D384" s="292" t="s">
        <v>31</v>
      </c>
      <c r="E384" s="5">
        <f t="shared" si="52"/>
        <v>0</v>
      </c>
      <c r="F384" s="272">
        <f t="shared" si="41"/>
        <v>0</v>
      </c>
      <c r="G384" s="235" t="e">
        <f t="shared" si="42"/>
        <v>#DIV/0!</v>
      </c>
      <c r="H384" s="5">
        <f t="shared" si="52"/>
        <v>0</v>
      </c>
    </row>
    <row r="385" spans="1:8" hidden="1">
      <c r="A385" s="351">
        <v>3299</v>
      </c>
      <c r="B385" s="352"/>
      <c r="C385" s="353"/>
      <c r="D385" s="209" t="s">
        <v>31</v>
      </c>
      <c r="E385" s="84">
        <v>0</v>
      </c>
      <c r="F385" s="272">
        <f t="shared" si="41"/>
        <v>0</v>
      </c>
      <c r="G385" s="235" t="e">
        <f t="shared" si="42"/>
        <v>#DIV/0!</v>
      </c>
      <c r="H385" s="84">
        <v>0</v>
      </c>
    </row>
    <row r="386" spans="1:8" s="207" customFormat="1" ht="28.5" customHeight="1">
      <c r="A386" s="339" t="s">
        <v>49</v>
      </c>
      <c r="B386" s="340"/>
      <c r="C386" s="341"/>
      <c r="D386" s="273" t="s">
        <v>115</v>
      </c>
      <c r="E386" s="194">
        <f>E387</f>
        <v>120650</v>
      </c>
      <c r="F386" s="272">
        <f t="shared" si="41"/>
        <v>-60091.11</v>
      </c>
      <c r="G386" s="235">
        <f t="shared" si="42"/>
        <v>-49.806141732283464</v>
      </c>
      <c r="H386" s="194">
        <f>H412</f>
        <v>60558.89</v>
      </c>
    </row>
    <row r="387" spans="1:8" s="207" customFormat="1" ht="12.75" customHeight="1">
      <c r="A387" s="345" t="s">
        <v>99</v>
      </c>
      <c r="B387" s="346"/>
      <c r="C387" s="347"/>
      <c r="D387" s="276" t="s">
        <v>100</v>
      </c>
      <c r="E387" s="208">
        <f t="shared" ref="E387" si="53">E388</f>
        <v>120650</v>
      </c>
      <c r="F387" s="272">
        <f t="shared" si="41"/>
        <v>-120650</v>
      </c>
      <c r="G387" s="235">
        <f t="shared" si="42"/>
        <v>-100</v>
      </c>
      <c r="H387" s="208">
        <v>0</v>
      </c>
    </row>
    <row r="388" spans="1:8" s="207" customFormat="1">
      <c r="A388" s="354">
        <v>3</v>
      </c>
      <c r="B388" s="355"/>
      <c r="C388" s="356"/>
      <c r="D388" s="292" t="s">
        <v>11</v>
      </c>
      <c r="E388" s="5">
        <f>E389+E409</f>
        <v>120650</v>
      </c>
      <c r="F388" s="272">
        <f t="shared" si="41"/>
        <v>-120650</v>
      </c>
      <c r="G388" s="235">
        <f t="shared" si="42"/>
        <v>-100</v>
      </c>
      <c r="H388" s="210">
        <v>0</v>
      </c>
    </row>
    <row r="389" spans="1:8" s="207" customFormat="1">
      <c r="A389" s="333">
        <v>32</v>
      </c>
      <c r="B389" s="334"/>
      <c r="C389" s="335"/>
      <c r="D389" s="292" t="s">
        <v>12</v>
      </c>
      <c r="E389" s="5">
        <f>E390+E393+E400+E406</f>
        <v>120650</v>
      </c>
      <c r="F389" s="272">
        <f t="shared" si="41"/>
        <v>-120650</v>
      </c>
      <c r="G389" s="235">
        <f t="shared" si="42"/>
        <v>-100</v>
      </c>
      <c r="H389" s="210">
        <v>0</v>
      </c>
    </row>
    <row r="390" spans="1:8" s="207" customFormat="1" hidden="1">
      <c r="A390" s="333">
        <v>321</v>
      </c>
      <c r="B390" s="334"/>
      <c r="C390" s="335"/>
      <c r="D390" s="292" t="s">
        <v>13</v>
      </c>
      <c r="E390" s="5">
        <v>0</v>
      </c>
      <c r="F390" s="272">
        <f t="shared" si="41"/>
        <v>0</v>
      </c>
      <c r="G390" s="235" t="e">
        <f t="shared" si="42"/>
        <v>#DIV/0!</v>
      </c>
      <c r="H390" s="210">
        <v>0</v>
      </c>
    </row>
    <row r="391" spans="1:8" s="207" customFormat="1" hidden="1">
      <c r="A391" s="351">
        <v>3211</v>
      </c>
      <c r="B391" s="352"/>
      <c r="C391" s="353"/>
      <c r="D391" s="209" t="s">
        <v>14</v>
      </c>
      <c r="E391" s="84">
        <v>0</v>
      </c>
      <c r="F391" s="272">
        <f t="shared" ref="F391:F454" si="54">H391-E391</f>
        <v>0</v>
      </c>
      <c r="G391" s="235" t="e">
        <f t="shared" si="42"/>
        <v>#DIV/0!</v>
      </c>
      <c r="H391" s="210">
        <v>0</v>
      </c>
    </row>
    <row r="392" spans="1:8" s="207" customFormat="1" hidden="1">
      <c r="A392" s="351">
        <v>3213</v>
      </c>
      <c r="B392" s="352"/>
      <c r="C392" s="353"/>
      <c r="D392" s="209" t="s">
        <v>47</v>
      </c>
      <c r="E392" s="84">
        <v>0</v>
      </c>
      <c r="F392" s="272">
        <f t="shared" si="54"/>
        <v>0</v>
      </c>
      <c r="G392" s="235" t="e">
        <f t="shared" ref="G392:G455" si="55">F392/E392*100</f>
        <v>#DIV/0!</v>
      </c>
      <c r="H392" s="210">
        <v>0</v>
      </c>
    </row>
    <row r="393" spans="1:8" s="207" customFormat="1" hidden="1">
      <c r="A393" s="333">
        <v>322</v>
      </c>
      <c r="B393" s="334"/>
      <c r="C393" s="335"/>
      <c r="D393" s="292" t="s">
        <v>17</v>
      </c>
      <c r="E393" s="5">
        <f>E394+E395+E396+E397+E398+E399</f>
        <v>120350</v>
      </c>
      <c r="F393" s="272">
        <f t="shared" si="54"/>
        <v>-120350</v>
      </c>
      <c r="G393" s="235">
        <f t="shared" si="55"/>
        <v>-100</v>
      </c>
      <c r="H393" s="210">
        <v>0</v>
      </c>
    </row>
    <row r="394" spans="1:8" hidden="1">
      <c r="A394" s="351">
        <v>3221</v>
      </c>
      <c r="B394" s="352"/>
      <c r="C394" s="353"/>
      <c r="D394" s="209" t="s">
        <v>18</v>
      </c>
      <c r="E394" s="84">
        <v>0</v>
      </c>
      <c r="F394" s="272">
        <f t="shared" si="54"/>
        <v>0</v>
      </c>
      <c r="G394" s="235" t="e">
        <f t="shared" si="55"/>
        <v>#DIV/0!</v>
      </c>
      <c r="H394" s="210">
        <v>0</v>
      </c>
    </row>
    <row r="395" spans="1:8" hidden="1">
      <c r="A395" s="351">
        <v>3222</v>
      </c>
      <c r="B395" s="352"/>
      <c r="C395" s="353"/>
      <c r="D395" s="209" t="s">
        <v>48</v>
      </c>
      <c r="E395" s="84">
        <v>120000</v>
      </c>
      <c r="F395" s="272">
        <f t="shared" si="54"/>
        <v>-120000</v>
      </c>
      <c r="G395" s="235">
        <f t="shared" si="55"/>
        <v>-100</v>
      </c>
      <c r="H395" s="210">
        <v>0</v>
      </c>
    </row>
    <row r="396" spans="1:8" hidden="1">
      <c r="A396" s="351">
        <v>3223</v>
      </c>
      <c r="B396" s="352"/>
      <c r="C396" s="353"/>
      <c r="D396" s="209" t="s">
        <v>19</v>
      </c>
      <c r="E396" s="84">
        <v>0</v>
      </c>
      <c r="F396" s="272">
        <f t="shared" si="54"/>
        <v>0</v>
      </c>
      <c r="G396" s="235" t="e">
        <f t="shared" si="55"/>
        <v>#DIV/0!</v>
      </c>
      <c r="H396" s="210">
        <v>0</v>
      </c>
    </row>
    <row r="397" spans="1:8" hidden="1">
      <c r="A397" s="351">
        <v>3224</v>
      </c>
      <c r="B397" s="352"/>
      <c r="C397" s="353"/>
      <c r="D397" s="209" t="s">
        <v>41</v>
      </c>
      <c r="E397" s="84">
        <v>0</v>
      </c>
      <c r="F397" s="272">
        <f t="shared" si="54"/>
        <v>0</v>
      </c>
      <c r="G397" s="235" t="e">
        <f t="shared" si="55"/>
        <v>#DIV/0!</v>
      </c>
      <c r="H397" s="210">
        <v>0</v>
      </c>
    </row>
    <row r="398" spans="1:8" hidden="1">
      <c r="A398" s="351">
        <v>3225</v>
      </c>
      <c r="B398" s="352"/>
      <c r="C398" s="353"/>
      <c r="D398" s="209" t="s">
        <v>20</v>
      </c>
      <c r="E398" s="84">
        <v>150</v>
      </c>
      <c r="F398" s="272">
        <f t="shared" si="54"/>
        <v>-150</v>
      </c>
      <c r="G398" s="235">
        <f t="shared" si="55"/>
        <v>-100</v>
      </c>
      <c r="H398" s="210">
        <v>0</v>
      </c>
    </row>
    <row r="399" spans="1:8" hidden="1">
      <c r="A399" s="282">
        <v>3227</v>
      </c>
      <c r="B399" s="283"/>
      <c r="C399" s="284"/>
      <c r="D399" s="209" t="s">
        <v>97</v>
      </c>
      <c r="E399" s="84">
        <v>200</v>
      </c>
      <c r="F399" s="272">
        <f t="shared" si="54"/>
        <v>-200</v>
      </c>
      <c r="G399" s="235">
        <f t="shared" si="55"/>
        <v>-100</v>
      </c>
      <c r="H399" s="210">
        <v>0</v>
      </c>
    </row>
    <row r="400" spans="1:8" s="207" customFormat="1" hidden="1">
      <c r="A400" s="333">
        <v>323</v>
      </c>
      <c r="B400" s="334"/>
      <c r="C400" s="335"/>
      <c r="D400" s="292" t="s">
        <v>22</v>
      </c>
      <c r="E400" s="5">
        <f>SUM(E401:E405)</f>
        <v>300</v>
      </c>
      <c r="F400" s="272">
        <f t="shared" si="54"/>
        <v>-300</v>
      </c>
      <c r="G400" s="235">
        <f t="shared" si="55"/>
        <v>-100</v>
      </c>
      <c r="H400" s="210">
        <v>0</v>
      </c>
    </row>
    <row r="401" spans="1:8" s="207" customFormat="1" hidden="1">
      <c r="A401" s="351">
        <v>3231</v>
      </c>
      <c r="B401" s="352"/>
      <c r="C401" s="353"/>
      <c r="D401" s="209" t="s">
        <v>23</v>
      </c>
      <c r="E401" s="84">
        <v>0</v>
      </c>
      <c r="F401" s="272">
        <f t="shared" si="54"/>
        <v>0</v>
      </c>
      <c r="G401" s="235" t="e">
        <f t="shared" si="55"/>
        <v>#DIV/0!</v>
      </c>
      <c r="H401" s="210">
        <v>0</v>
      </c>
    </row>
    <row r="402" spans="1:8" s="207" customFormat="1" hidden="1">
      <c r="A402" s="351">
        <v>3232</v>
      </c>
      <c r="B402" s="352"/>
      <c r="C402" s="353"/>
      <c r="D402" s="209" t="s">
        <v>42</v>
      </c>
      <c r="E402" s="84">
        <v>0</v>
      </c>
      <c r="F402" s="272">
        <f t="shared" si="54"/>
        <v>0</v>
      </c>
      <c r="G402" s="235" t="e">
        <f t="shared" si="55"/>
        <v>#DIV/0!</v>
      </c>
      <c r="H402" s="210">
        <v>0</v>
      </c>
    </row>
    <row r="403" spans="1:8" s="207" customFormat="1" hidden="1">
      <c r="A403" s="351">
        <v>3234</v>
      </c>
      <c r="B403" s="352"/>
      <c r="C403" s="353"/>
      <c r="D403" s="209" t="s">
        <v>25</v>
      </c>
      <c r="E403" s="84">
        <v>300</v>
      </c>
      <c r="F403" s="272">
        <f t="shared" si="54"/>
        <v>-300</v>
      </c>
      <c r="G403" s="235">
        <f t="shared" si="55"/>
        <v>-100</v>
      </c>
      <c r="H403" s="210">
        <v>0</v>
      </c>
    </row>
    <row r="404" spans="1:8" hidden="1">
      <c r="A404" s="351">
        <v>3236</v>
      </c>
      <c r="B404" s="352"/>
      <c r="C404" s="353"/>
      <c r="D404" s="209" t="s">
        <v>27</v>
      </c>
      <c r="E404" s="84">
        <v>0</v>
      </c>
      <c r="F404" s="272">
        <f t="shared" si="54"/>
        <v>0</v>
      </c>
      <c r="G404" s="235" t="e">
        <f t="shared" si="55"/>
        <v>#DIV/0!</v>
      </c>
      <c r="H404" s="210">
        <v>0</v>
      </c>
    </row>
    <row r="405" spans="1:8" hidden="1">
      <c r="A405" s="282">
        <v>3239</v>
      </c>
      <c r="B405" s="283"/>
      <c r="C405" s="284"/>
      <c r="D405" s="227" t="s">
        <v>30</v>
      </c>
      <c r="E405" s="84">
        <v>0</v>
      </c>
      <c r="F405" s="272">
        <f t="shared" si="54"/>
        <v>0</v>
      </c>
      <c r="G405" s="235" t="e">
        <f t="shared" si="55"/>
        <v>#DIV/0!</v>
      </c>
      <c r="H405" s="210">
        <v>0</v>
      </c>
    </row>
    <row r="406" spans="1:8" hidden="1">
      <c r="A406" s="333">
        <v>329</v>
      </c>
      <c r="B406" s="334"/>
      <c r="C406" s="335"/>
      <c r="D406" s="292" t="s">
        <v>31</v>
      </c>
      <c r="E406" s="5">
        <v>0</v>
      </c>
      <c r="F406" s="272">
        <f t="shared" si="54"/>
        <v>0</v>
      </c>
      <c r="G406" s="235" t="e">
        <f t="shared" si="55"/>
        <v>#DIV/0!</v>
      </c>
      <c r="H406" s="210">
        <v>0</v>
      </c>
    </row>
    <row r="407" spans="1:8" hidden="1">
      <c r="A407" s="282">
        <v>3292</v>
      </c>
      <c r="B407" s="290"/>
      <c r="C407" s="291"/>
      <c r="D407" s="229" t="s">
        <v>32</v>
      </c>
      <c r="E407" s="5">
        <v>0</v>
      </c>
      <c r="F407" s="272">
        <f t="shared" si="54"/>
        <v>0</v>
      </c>
      <c r="G407" s="235" t="e">
        <f t="shared" si="55"/>
        <v>#DIV/0!</v>
      </c>
      <c r="H407" s="210">
        <v>0</v>
      </c>
    </row>
    <row r="408" spans="1:8" hidden="1">
      <c r="A408" s="351">
        <v>3299</v>
      </c>
      <c r="B408" s="352"/>
      <c r="C408" s="353"/>
      <c r="D408" s="209" t="s">
        <v>31</v>
      </c>
      <c r="E408" s="84">
        <v>0</v>
      </c>
      <c r="F408" s="272">
        <f t="shared" si="54"/>
        <v>0</v>
      </c>
      <c r="G408" s="235" t="e">
        <f t="shared" si="55"/>
        <v>#DIV/0!</v>
      </c>
      <c r="H408" s="210">
        <v>0</v>
      </c>
    </row>
    <row r="409" spans="1:8">
      <c r="A409" s="333">
        <v>34</v>
      </c>
      <c r="B409" s="334"/>
      <c r="C409" s="335"/>
      <c r="D409" s="292" t="s">
        <v>36</v>
      </c>
      <c r="E409" s="5">
        <v>0</v>
      </c>
      <c r="F409" s="272">
        <f t="shared" si="54"/>
        <v>0</v>
      </c>
      <c r="G409" s="235" t="e">
        <f t="shared" si="55"/>
        <v>#DIV/0!</v>
      </c>
      <c r="H409" s="210">
        <v>0</v>
      </c>
    </row>
    <row r="410" spans="1:8" hidden="1">
      <c r="A410" s="333">
        <v>343</v>
      </c>
      <c r="B410" s="334"/>
      <c r="C410" s="335"/>
      <c r="D410" s="292" t="s">
        <v>37</v>
      </c>
      <c r="E410" s="5">
        <v>0</v>
      </c>
      <c r="F410" s="272">
        <f t="shared" si="54"/>
        <v>0</v>
      </c>
      <c r="G410" s="235" t="e">
        <f t="shared" si="55"/>
        <v>#DIV/0!</v>
      </c>
      <c r="H410" s="210">
        <v>0</v>
      </c>
    </row>
    <row r="411" spans="1:8" hidden="1">
      <c r="A411" s="351">
        <v>3431</v>
      </c>
      <c r="B411" s="352"/>
      <c r="C411" s="353"/>
      <c r="D411" s="209" t="s">
        <v>38</v>
      </c>
      <c r="E411" s="84">
        <v>0</v>
      </c>
      <c r="F411" s="272">
        <f t="shared" si="54"/>
        <v>0</v>
      </c>
      <c r="G411" s="235" t="e">
        <f t="shared" si="55"/>
        <v>#DIV/0!</v>
      </c>
      <c r="H411" s="210">
        <v>0</v>
      </c>
    </row>
    <row r="412" spans="1:8" ht="25.5" customHeight="1">
      <c r="A412" s="345" t="s">
        <v>298</v>
      </c>
      <c r="B412" s="346"/>
      <c r="C412" s="347"/>
      <c r="D412" s="276" t="s">
        <v>104</v>
      </c>
      <c r="E412" s="208">
        <v>0</v>
      </c>
      <c r="F412" s="272">
        <f t="shared" si="54"/>
        <v>60558.89</v>
      </c>
      <c r="G412" s="235" t="e">
        <f t="shared" si="55"/>
        <v>#DIV/0!</v>
      </c>
      <c r="H412" s="208">
        <f t="shared" ref="H412" si="56">H413</f>
        <v>60558.89</v>
      </c>
    </row>
    <row r="413" spans="1:8" s="207" customFormat="1">
      <c r="A413" s="354">
        <v>3</v>
      </c>
      <c r="B413" s="355"/>
      <c r="C413" s="356"/>
      <c r="D413" s="292" t="s">
        <v>11</v>
      </c>
      <c r="E413" s="210">
        <v>0</v>
      </c>
      <c r="F413" s="272">
        <f t="shared" si="54"/>
        <v>60558.89</v>
      </c>
      <c r="G413" s="235" t="e">
        <f t="shared" si="55"/>
        <v>#DIV/0!</v>
      </c>
      <c r="H413" s="210">
        <f>H418</f>
        <v>60558.89</v>
      </c>
    </row>
    <row r="414" spans="1:8" s="207" customFormat="1">
      <c r="A414" s="333">
        <v>32</v>
      </c>
      <c r="B414" s="334"/>
      <c r="C414" s="335"/>
      <c r="D414" s="292" t="s">
        <v>12</v>
      </c>
      <c r="E414" s="210">
        <v>0</v>
      </c>
      <c r="F414" s="272">
        <f t="shared" si="54"/>
        <v>0</v>
      </c>
      <c r="G414" s="235" t="e">
        <f t="shared" si="55"/>
        <v>#DIV/0!</v>
      </c>
      <c r="H414" s="210">
        <v>0</v>
      </c>
    </row>
    <row r="415" spans="1:8" s="207" customFormat="1" hidden="1">
      <c r="A415" s="333">
        <v>321</v>
      </c>
      <c r="B415" s="334"/>
      <c r="C415" s="335"/>
      <c r="D415" s="292" t="s">
        <v>13</v>
      </c>
      <c r="E415" s="210">
        <v>0</v>
      </c>
      <c r="F415" s="272">
        <f t="shared" si="54"/>
        <v>0</v>
      </c>
      <c r="G415" s="235" t="e">
        <f t="shared" si="55"/>
        <v>#DIV/0!</v>
      </c>
      <c r="H415" s="210">
        <v>0</v>
      </c>
    </row>
    <row r="416" spans="1:8" s="207" customFormat="1" hidden="1">
      <c r="A416" s="351">
        <v>3211</v>
      </c>
      <c r="B416" s="352"/>
      <c r="C416" s="353"/>
      <c r="D416" s="209" t="s">
        <v>14</v>
      </c>
      <c r="E416" s="210">
        <v>0</v>
      </c>
      <c r="F416" s="272">
        <f t="shared" si="54"/>
        <v>0</v>
      </c>
      <c r="G416" s="235" t="e">
        <f t="shared" si="55"/>
        <v>#DIV/0!</v>
      </c>
      <c r="H416" s="210">
        <v>0</v>
      </c>
    </row>
    <row r="417" spans="1:8" s="207" customFormat="1" hidden="1">
      <c r="A417" s="351">
        <v>3213</v>
      </c>
      <c r="B417" s="352"/>
      <c r="C417" s="353"/>
      <c r="D417" s="209" t="s">
        <v>47</v>
      </c>
      <c r="E417" s="210">
        <v>0</v>
      </c>
      <c r="F417" s="272">
        <f t="shared" si="54"/>
        <v>0</v>
      </c>
      <c r="G417" s="235" t="e">
        <f t="shared" si="55"/>
        <v>#DIV/0!</v>
      </c>
      <c r="H417" s="210">
        <v>0</v>
      </c>
    </row>
    <row r="418" spans="1:8" s="207" customFormat="1" hidden="1">
      <c r="A418" s="333">
        <v>322</v>
      </c>
      <c r="B418" s="334"/>
      <c r="C418" s="335"/>
      <c r="D418" s="292" t="s">
        <v>17</v>
      </c>
      <c r="E418" s="210">
        <v>0</v>
      </c>
      <c r="F418" s="272">
        <f t="shared" si="54"/>
        <v>60558.89</v>
      </c>
      <c r="G418" s="235" t="e">
        <f t="shared" si="55"/>
        <v>#DIV/0!</v>
      </c>
      <c r="H418" s="210">
        <v>60558.89</v>
      </c>
    </row>
    <row r="419" spans="1:8" hidden="1">
      <c r="A419" s="351">
        <v>3221</v>
      </c>
      <c r="B419" s="352"/>
      <c r="C419" s="353"/>
      <c r="D419" s="209" t="s">
        <v>18</v>
      </c>
      <c r="E419" s="210">
        <v>0</v>
      </c>
      <c r="F419" s="272">
        <f t="shared" si="54"/>
        <v>0</v>
      </c>
      <c r="G419" s="235" t="e">
        <f t="shared" si="55"/>
        <v>#DIV/0!</v>
      </c>
      <c r="H419" s="210">
        <v>0</v>
      </c>
    </row>
    <row r="420" spans="1:8" hidden="1">
      <c r="A420" s="351">
        <v>3222</v>
      </c>
      <c r="B420" s="352"/>
      <c r="C420" s="353"/>
      <c r="D420" s="209" t="s">
        <v>48</v>
      </c>
      <c r="E420" s="210">
        <v>0</v>
      </c>
      <c r="F420" s="272">
        <f t="shared" si="54"/>
        <v>60558.89</v>
      </c>
      <c r="G420" s="235" t="e">
        <f t="shared" si="55"/>
        <v>#DIV/0!</v>
      </c>
      <c r="H420" s="210">
        <v>60558.89</v>
      </c>
    </row>
    <row r="421" spans="1:8" hidden="1">
      <c r="A421" s="351">
        <v>3223</v>
      </c>
      <c r="B421" s="352"/>
      <c r="C421" s="353"/>
      <c r="D421" s="209" t="s">
        <v>19</v>
      </c>
      <c r="E421" s="210">
        <v>0</v>
      </c>
      <c r="F421" s="272">
        <f t="shared" si="54"/>
        <v>0</v>
      </c>
      <c r="G421" s="235" t="e">
        <f t="shared" si="55"/>
        <v>#DIV/0!</v>
      </c>
      <c r="H421" s="210">
        <v>0</v>
      </c>
    </row>
    <row r="422" spans="1:8" hidden="1">
      <c r="A422" s="351">
        <v>3224</v>
      </c>
      <c r="B422" s="352"/>
      <c r="C422" s="353"/>
      <c r="D422" s="209" t="s">
        <v>41</v>
      </c>
      <c r="E422" s="210">
        <v>0</v>
      </c>
      <c r="F422" s="272">
        <f t="shared" si="54"/>
        <v>0</v>
      </c>
      <c r="G422" s="235" t="e">
        <f t="shared" si="55"/>
        <v>#DIV/0!</v>
      </c>
      <c r="H422" s="210">
        <v>0</v>
      </c>
    </row>
    <row r="423" spans="1:8" hidden="1">
      <c r="A423" s="351">
        <v>3225</v>
      </c>
      <c r="B423" s="352"/>
      <c r="C423" s="353"/>
      <c r="D423" s="209" t="s">
        <v>20</v>
      </c>
      <c r="E423" s="210">
        <v>0</v>
      </c>
      <c r="F423" s="272">
        <f t="shared" si="54"/>
        <v>0</v>
      </c>
      <c r="G423" s="235" t="e">
        <f t="shared" si="55"/>
        <v>#DIV/0!</v>
      </c>
      <c r="H423" s="210">
        <v>0</v>
      </c>
    </row>
    <row r="424" spans="1:8" hidden="1">
      <c r="A424" s="282">
        <v>3227</v>
      </c>
      <c r="B424" s="283"/>
      <c r="C424" s="284"/>
      <c r="D424" s="209" t="s">
        <v>97</v>
      </c>
      <c r="E424" s="210">
        <v>0</v>
      </c>
      <c r="F424" s="272">
        <f t="shared" si="54"/>
        <v>0</v>
      </c>
      <c r="G424" s="235" t="e">
        <f t="shared" si="55"/>
        <v>#DIV/0!</v>
      </c>
      <c r="H424" s="210">
        <v>0</v>
      </c>
    </row>
    <row r="425" spans="1:8" s="207" customFormat="1" hidden="1">
      <c r="A425" s="333">
        <v>323</v>
      </c>
      <c r="B425" s="334"/>
      <c r="C425" s="335"/>
      <c r="D425" s="292" t="s">
        <v>22</v>
      </c>
      <c r="E425" s="210">
        <v>0</v>
      </c>
      <c r="F425" s="272">
        <f t="shared" si="54"/>
        <v>0</v>
      </c>
      <c r="G425" s="235" t="e">
        <f t="shared" si="55"/>
        <v>#DIV/0!</v>
      </c>
      <c r="H425" s="210">
        <v>0</v>
      </c>
    </row>
    <row r="426" spans="1:8" s="207" customFormat="1" hidden="1">
      <c r="A426" s="351">
        <v>3231</v>
      </c>
      <c r="B426" s="352"/>
      <c r="C426" s="353"/>
      <c r="D426" s="209" t="s">
        <v>23</v>
      </c>
      <c r="E426" s="210">
        <v>0</v>
      </c>
      <c r="F426" s="272">
        <f t="shared" si="54"/>
        <v>0</v>
      </c>
      <c r="G426" s="235" t="e">
        <f t="shared" si="55"/>
        <v>#DIV/0!</v>
      </c>
      <c r="H426" s="210">
        <v>0</v>
      </c>
    </row>
    <row r="427" spans="1:8" s="207" customFormat="1" hidden="1">
      <c r="A427" s="351">
        <v>3232</v>
      </c>
      <c r="B427" s="352"/>
      <c r="C427" s="353"/>
      <c r="D427" s="209" t="s">
        <v>42</v>
      </c>
      <c r="E427" s="210">
        <v>0</v>
      </c>
      <c r="F427" s="272">
        <f t="shared" si="54"/>
        <v>0</v>
      </c>
      <c r="G427" s="235" t="e">
        <f t="shared" si="55"/>
        <v>#DIV/0!</v>
      </c>
      <c r="H427" s="210">
        <v>0</v>
      </c>
    </row>
    <row r="428" spans="1:8" s="207" customFormat="1" hidden="1">
      <c r="A428" s="351">
        <v>3234</v>
      </c>
      <c r="B428" s="352"/>
      <c r="C428" s="353"/>
      <c r="D428" s="209" t="s">
        <v>25</v>
      </c>
      <c r="E428" s="210">
        <v>0</v>
      </c>
      <c r="F428" s="272">
        <f t="shared" si="54"/>
        <v>0</v>
      </c>
      <c r="G428" s="235" t="e">
        <f t="shared" si="55"/>
        <v>#DIV/0!</v>
      </c>
      <c r="H428" s="210">
        <v>0</v>
      </c>
    </row>
    <row r="429" spans="1:8" hidden="1">
      <c r="A429" s="351">
        <v>3236</v>
      </c>
      <c r="B429" s="352"/>
      <c r="C429" s="353"/>
      <c r="D429" s="209" t="s">
        <v>27</v>
      </c>
      <c r="E429" s="210">
        <v>0</v>
      </c>
      <c r="F429" s="272">
        <f t="shared" si="54"/>
        <v>0</v>
      </c>
      <c r="G429" s="235" t="e">
        <f t="shared" si="55"/>
        <v>#DIV/0!</v>
      </c>
      <c r="H429" s="210">
        <v>0</v>
      </c>
    </row>
    <row r="430" spans="1:8" hidden="1">
      <c r="A430" s="282">
        <v>3239</v>
      </c>
      <c r="B430" s="283"/>
      <c r="C430" s="284"/>
      <c r="D430" s="227" t="s">
        <v>30</v>
      </c>
      <c r="E430" s="210">
        <v>0</v>
      </c>
      <c r="F430" s="272">
        <f t="shared" si="54"/>
        <v>0</v>
      </c>
      <c r="G430" s="235" t="e">
        <f t="shared" si="55"/>
        <v>#DIV/0!</v>
      </c>
      <c r="H430" s="210">
        <v>0</v>
      </c>
    </row>
    <row r="431" spans="1:8" hidden="1">
      <c r="A431" s="333">
        <v>329</v>
      </c>
      <c r="B431" s="334"/>
      <c r="C431" s="335"/>
      <c r="D431" s="292" t="s">
        <v>31</v>
      </c>
      <c r="E431" s="210">
        <v>0</v>
      </c>
      <c r="F431" s="272">
        <f t="shared" si="54"/>
        <v>0</v>
      </c>
      <c r="G431" s="235" t="e">
        <f t="shared" si="55"/>
        <v>#DIV/0!</v>
      </c>
      <c r="H431" s="210">
        <v>0</v>
      </c>
    </row>
    <row r="432" spans="1:8" hidden="1">
      <c r="A432" s="282">
        <v>3292</v>
      </c>
      <c r="B432" s="290"/>
      <c r="C432" s="291"/>
      <c r="D432" s="229" t="s">
        <v>32</v>
      </c>
      <c r="E432" s="210">
        <v>0</v>
      </c>
      <c r="F432" s="272">
        <f t="shared" si="54"/>
        <v>0</v>
      </c>
      <c r="G432" s="235" t="e">
        <f t="shared" si="55"/>
        <v>#DIV/0!</v>
      </c>
      <c r="H432" s="210">
        <v>0</v>
      </c>
    </row>
    <row r="433" spans="1:8" hidden="1">
      <c r="A433" s="351">
        <v>3299</v>
      </c>
      <c r="B433" s="352"/>
      <c r="C433" s="353"/>
      <c r="D433" s="209" t="s">
        <v>31</v>
      </c>
      <c r="E433" s="210">
        <v>0</v>
      </c>
      <c r="F433" s="272">
        <f t="shared" si="54"/>
        <v>0</v>
      </c>
      <c r="G433" s="235" t="e">
        <f t="shared" si="55"/>
        <v>#DIV/0!</v>
      </c>
      <c r="H433" s="210">
        <v>0</v>
      </c>
    </row>
    <row r="434" spans="1:8">
      <c r="A434" s="333">
        <v>34</v>
      </c>
      <c r="B434" s="334"/>
      <c r="C434" s="335"/>
      <c r="D434" s="292" t="s">
        <v>36</v>
      </c>
      <c r="E434" s="210">
        <v>0</v>
      </c>
      <c r="F434" s="272">
        <f t="shared" si="54"/>
        <v>0</v>
      </c>
      <c r="G434" s="235" t="e">
        <f t="shared" si="55"/>
        <v>#DIV/0!</v>
      </c>
      <c r="H434" s="210">
        <v>0</v>
      </c>
    </row>
    <row r="435" spans="1:8" hidden="1">
      <c r="A435" s="333">
        <v>343</v>
      </c>
      <c r="B435" s="334"/>
      <c r="C435" s="335"/>
      <c r="D435" s="292" t="s">
        <v>37</v>
      </c>
      <c r="E435" s="210">
        <v>0</v>
      </c>
      <c r="F435" s="272">
        <f t="shared" si="54"/>
        <v>0</v>
      </c>
      <c r="G435" s="235" t="e">
        <f t="shared" si="55"/>
        <v>#DIV/0!</v>
      </c>
      <c r="H435" s="210">
        <v>0</v>
      </c>
    </row>
    <row r="436" spans="1:8" hidden="1">
      <c r="A436" s="351">
        <v>3431</v>
      </c>
      <c r="B436" s="352"/>
      <c r="C436" s="353"/>
      <c r="D436" s="209" t="s">
        <v>38</v>
      </c>
      <c r="E436" s="84">
        <v>0</v>
      </c>
      <c r="F436" s="272">
        <f t="shared" si="54"/>
        <v>0</v>
      </c>
      <c r="G436" s="235" t="e">
        <f t="shared" si="55"/>
        <v>#DIV/0!</v>
      </c>
      <c r="H436" s="210">
        <v>0</v>
      </c>
    </row>
    <row r="437" spans="1:8" hidden="1">
      <c r="A437" s="351">
        <v>3232</v>
      </c>
      <c r="B437" s="352"/>
      <c r="C437" s="353"/>
      <c r="D437" s="209" t="s">
        <v>42</v>
      </c>
      <c r="E437" s="84">
        <v>0</v>
      </c>
      <c r="F437" s="272">
        <f t="shared" si="54"/>
        <v>0</v>
      </c>
      <c r="G437" s="235" t="e">
        <f t="shared" si="55"/>
        <v>#DIV/0!</v>
      </c>
      <c r="H437" s="84">
        <v>0</v>
      </c>
    </row>
    <row r="438" spans="1:8" hidden="1">
      <c r="A438" s="351">
        <v>3237</v>
      </c>
      <c r="B438" s="352"/>
      <c r="C438" s="353"/>
      <c r="D438" s="209" t="s">
        <v>28</v>
      </c>
      <c r="E438" s="84">
        <v>0</v>
      </c>
      <c r="F438" s="272">
        <f t="shared" si="54"/>
        <v>0</v>
      </c>
      <c r="G438" s="235" t="e">
        <f t="shared" si="55"/>
        <v>#DIV/0!</v>
      </c>
      <c r="H438" s="84">
        <v>0</v>
      </c>
    </row>
    <row r="439" spans="1:8" s="207" customFormat="1" hidden="1">
      <c r="A439" s="333">
        <v>329</v>
      </c>
      <c r="B439" s="334"/>
      <c r="C439" s="335"/>
      <c r="D439" s="292" t="s">
        <v>31</v>
      </c>
      <c r="E439" s="5">
        <v>0</v>
      </c>
      <c r="F439" s="272">
        <f t="shared" si="54"/>
        <v>0</v>
      </c>
      <c r="G439" s="235" t="e">
        <f t="shared" si="55"/>
        <v>#DIV/0!</v>
      </c>
      <c r="H439" s="5">
        <v>0</v>
      </c>
    </row>
    <row r="440" spans="1:8" hidden="1">
      <c r="A440" s="351">
        <v>3299</v>
      </c>
      <c r="B440" s="352"/>
      <c r="C440" s="353"/>
      <c r="D440" s="209" t="s">
        <v>31</v>
      </c>
      <c r="E440" s="84">
        <v>0</v>
      </c>
      <c r="F440" s="272">
        <f t="shared" si="54"/>
        <v>0</v>
      </c>
      <c r="G440" s="235" t="e">
        <f t="shared" si="55"/>
        <v>#DIV/0!</v>
      </c>
      <c r="H440" s="84">
        <v>0</v>
      </c>
    </row>
    <row r="441" spans="1:8" s="207" customFormat="1" hidden="1">
      <c r="A441" s="354">
        <v>4</v>
      </c>
      <c r="B441" s="355"/>
      <c r="C441" s="356"/>
      <c r="D441" s="292" t="s">
        <v>71</v>
      </c>
      <c r="E441" s="5">
        <v>0</v>
      </c>
      <c r="F441" s="272">
        <f t="shared" si="54"/>
        <v>0</v>
      </c>
      <c r="G441" s="235" t="e">
        <f t="shared" si="55"/>
        <v>#DIV/0!</v>
      </c>
      <c r="H441" s="5">
        <v>0</v>
      </c>
    </row>
    <row r="442" spans="1:8" s="207" customFormat="1" hidden="1">
      <c r="A442" s="333">
        <v>42</v>
      </c>
      <c r="B442" s="334"/>
      <c r="C442" s="335"/>
      <c r="D442" s="292" t="s">
        <v>72</v>
      </c>
      <c r="E442" s="5">
        <v>0</v>
      </c>
      <c r="F442" s="272">
        <f t="shared" si="54"/>
        <v>0</v>
      </c>
      <c r="G442" s="235" t="e">
        <f t="shared" si="55"/>
        <v>#DIV/0!</v>
      </c>
      <c r="H442" s="5">
        <v>0</v>
      </c>
    </row>
    <row r="443" spans="1:8" s="207" customFormat="1" hidden="1">
      <c r="A443" s="333">
        <v>422</v>
      </c>
      <c r="B443" s="334"/>
      <c r="C443" s="335"/>
      <c r="D443" s="292" t="s">
        <v>80</v>
      </c>
      <c r="E443" s="5">
        <v>0</v>
      </c>
      <c r="F443" s="272">
        <f t="shared" si="54"/>
        <v>0</v>
      </c>
      <c r="G443" s="235" t="e">
        <f t="shared" si="55"/>
        <v>#DIV/0!</v>
      </c>
      <c r="H443" s="5">
        <v>0</v>
      </c>
    </row>
    <row r="444" spans="1:8" hidden="1">
      <c r="A444" s="351">
        <v>4226</v>
      </c>
      <c r="B444" s="352"/>
      <c r="C444" s="353"/>
      <c r="D444" s="209" t="s">
        <v>116</v>
      </c>
      <c r="E444" s="84">
        <v>0</v>
      </c>
      <c r="F444" s="272">
        <f t="shared" si="54"/>
        <v>0</v>
      </c>
      <c r="G444" s="235" t="e">
        <f t="shared" si="55"/>
        <v>#DIV/0!</v>
      </c>
      <c r="H444" s="84">
        <v>0</v>
      </c>
    </row>
    <row r="445" spans="1:8" s="207" customFormat="1" ht="22.5" customHeight="1">
      <c r="A445" s="339" t="s">
        <v>52</v>
      </c>
      <c r="B445" s="340"/>
      <c r="C445" s="341"/>
      <c r="D445" s="273" t="s">
        <v>117</v>
      </c>
      <c r="E445" s="194">
        <f>E446+E461+E467</f>
        <v>85500</v>
      </c>
      <c r="F445" s="272">
        <f t="shared" si="54"/>
        <v>0</v>
      </c>
      <c r="G445" s="235">
        <f t="shared" si="55"/>
        <v>0</v>
      </c>
      <c r="H445" s="194">
        <f>H446+H461+H467</f>
        <v>85500</v>
      </c>
    </row>
    <row r="446" spans="1:8" s="207" customFormat="1">
      <c r="A446" s="345" t="s">
        <v>300</v>
      </c>
      <c r="B446" s="346"/>
      <c r="C446" s="347"/>
      <c r="D446" s="276" t="s">
        <v>100</v>
      </c>
      <c r="E446" s="208">
        <f t="shared" ref="E446:H447" si="57">E447</f>
        <v>15000</v>
      </c>
      <c r="F446" s="272">
        <f t="shared" si="54"/>
        <v>0</v>
      </c>
      <c r="G446" s="235">
        <f t="shared" si="55"/>
        <v>0</v>
      </c>
      <c r="H446" s="208">
        <f t="shared" si="57"/>
        <v>15000</v>
      </c>
    </row>
    <row r="447" spans="1:8" s="207" customFormat="1">
      <c r="A447" s="354">
        <v>3</v>
      </c>
      <c r="B447" s="355"/>
      <c r="C447" s="356"/>
      <c r="D447" s="292" t="s">
        <v>11</v>
      </c>
      <c r="E447" s="5">
        <f t="shared" si="57"/>
        <v>15000</v>
      </c>
      <c r="F447" s="272">
        <f t="shared" si="54"/>
        <v>0</v>
      </c>
      <c r="G447" s="235">
        <f t="shared" si="55"/>
        <v>0</v>
      </c>
      <c r="H447" s="5">
        <f t="shared" si="57"/>
        <v>15000</v>
      </c>
    </row>
    <row r="448" spans="1:8" s="207" customFormat="1">
      <c r="A448" s="333">
        <v>32</v>
      </c>
      <c r="B448" s="334"/>
      <c r="C448" s="335"/>
      <c r="D448" s="292" t="s">
        <v>12</v>
      </c>
      <c r="E448" s="5">
        <f>E449+E452+E457</f>
        <v>15000</v>
      </c>
      <c r="F448" s="272">
        <f t="shared" si="54"/>
        <v>0</v>
      </c>
      <c r="G448" s="235">
        <f t="shared" si="55"/>
        <v>0</v>
      </c>
      <c r="H448" s="5">
        <f>H449+H452+H457</f>
        <v>15000</v>
      </c>
    </row>
    <row r="449" spans="1:8" s="207" customFormat="1" hidden="1">
      <c r="A449" s="333">
        <v>321</v>
      </c>
      <c r="B449" s="334"/>
      <c r="C449" s="335"/>
      <c r="D449" s="292" t="s">
        <v>13</v>
      </c>
      <c r="E449" s="5">
        <f>SUM(E450:E451)</f>
        <v>0</v>
      </c>
      <c r="F449" s="272">
        <f t="shared" si="54"/>
        <v>0</v>
      </c>
      <c r="G449" s="235" t="e">
        <f t="shared" si="55"/>
        <v>#DIV/0!</v>
      </c>
      <c r="H449" s="5">
        <f>SUM(H450:H451)</f>
        <v>0</v>
      </c>
    </row>
    <row r="450" spans="1:8" hidden="1">
      <c r="A450" s="351">
        <v>3211</v>
      </c>
      <c r="B450" s="352"/>
      <c r="C450" s="353"/>
      <c r="D450" s="209" t="s">
        <v>14</v>
      </c>
      <c r="E450" s="84">
        <v>0</v>
      </c>
      <c r="F450" s="272">
        <f t="shared" si="54"/>
        <v>0</v>
      </c>
      <c r="G450" s="235" t="e">
        <f t="shared" si="55"/>
        <v>#DIV/0!</v>
      </c>
      <c r="H450" s="84">
        <v>0</v>
      </c>
    </row>
    <row r="451" spans="1:8" hidden="1">
      <c r="A451" s="351">
        <v>3214</v>
      </c>
      <c r="B451" s="352"/>
      <c r="C451" s="353"/>
      <c r="D451" s="209" t="s">
        <v>16</v>
      </c>
      <c r="E451" s="84">
        <v>0</v>
      </c>
      <c r="F451" s="272">
        <f t="shared" si="54"/>
        <v>0</v>
      </c>
      <c r="G451" s="235" t="e">
        <f t="shared" si="55"/>
        <v>#DIV/0!</v>
      </c>
      <c r="H451" s="84">
        <v>0</v>
      </c>
    </row>
    <row r="452" spans="1:8" s="207" customFormat="1" hidden="1">
      <c r="A452" s="333">
        <v>322</v>
      </c>
      <c r="B452" s="334"/>
      <c r="C452" s="335"/>
      <c r="D452" s="292" t="s">
        <v>17</v>
      </c>
      <c r="E452" s="5">
        <f t="shared" ref="E452" si="58">E453+E454+E455+E456</f>
        <v>15000</v>
      </c>
      <c r="F452" s="272">
        <f t="shared" si="54"/>
        <v>0</v>
      </c>
      <c r="G452" s="235">
        <f t="shared" si="55"/>
        <v>0</v>
      </c>
      <c r="H452" s="5">
        <f t="shared" ref="H452" si="59">H453+H454+H455+H456</f>
        <v>15000</v>
      </c>
    </row>
    <row r="453" spans="1:8" hidden="1">
      <c r="A453" s="351">
        <v>3221</v>
      </c>
      <c r="B453" s="352"/>
      <c r="C453" s="353"/>
      <c r="D453" s="209" t="s">
        <v>18</v>
      </c>
      <c r="E453" s="84">
        <v>0</v>
      </c>
      <c r="F453" s="272">
        <f t="shared" si="54"/>
        <v>0</v>
      </c>
      <c r="G453" s="235" t="e">
        <f t="shared" si="55"/>
        <v>#DIV/0!</v>
      </c>
      <c r="H453" s="84">
        <v>0</v>
      </c>
    </row>
    <row r="454" spans="1:8" hidden="1">
      <c r="A454" s="351">
        <v>3222</v>
      </c>
      <c r="B454" s="352"/>
      <c r="C454" s="353"/>
      <c r="D454" s="209" t="s">
        <v>48</v>
      </c>
      <c r="E454" s="84">
        <v>15000</v>
      </c>
      <c r="F454" s="272">
        <f t="shared" si="54"/>
        <v>0</v>
      </c>
      <c r="G454" s="235">
        <f t="shared" si="55"/>
        <v>0</v>
      </c>
      <c r="H454" s="84">
        <v>15000</v>
      </c>
    </row>
    <row r="455" spans="1:8" hidden="1">
      <c r="A455" s="351">
        <v>3223</v>
      </c>
      <c r="B455" s="352"/>
      <c r="C455" s="353"/>
      <c r="D455" s="209" t="s">
        <v>19</v>
      </c>
      <c r="E455" s="84">
        <v>0</v>
      </c>
      <c r="F455" s="272">
        <f t="shared" ref="F455:F518" si="60">H455-E455</f>
        <v>0</v>
      </c>
      <c r="G455" s="235" t="e">
        <f t="shared" si="55"/>
        <v>#DIV/0!</v>
      </c>
      <c r="H455" s="84">
        <v>0</v>
      </c>
    </row>
    <row r="456" spans="1:8" hidden="1">
      <c r="A456" s="351">
        <v>3225</v>
      </c>
      <c r="B456" s="352"/>
      <c r="C456" s="353"/>
      <c r="D456" s="209" t="s">
        <v>20</v>
      </c>
      <c r="E456" s="84">
        <v>0</v>
      </c>
      <c r="F456" s="272">
        <f t="shared" si="60"/>
        <v>0</v>
      </c>
      <c r="G456" s="235" t="e">
        <f t="shared" ref="G456:G519" si="61">F456/E456*100</f>
        <v>#DIV/0!</v>
      </c>
      <c r="H456" s="84">
        <v>0</v>
      </c>
    </row>
    <row r="457" spans="1:8" s="207" customFormat="1" hidden="1">
      <c r="A457" s="333">
        <v>323</v>
      </c>
      <c r="B457" s="334"/>
      <c r="C457" s="335"/>
      <c r="D457" s="292" t="s">
        <v>22</v>
      </c>
      <c r="E457" s="5">
        <v>0</v>
      </c>
      <c r="F457" s="272">
        <f t="shared" si="60"/>
        <v>0</v>
      </c>
      <c r="G457" s="235" t="e">
        <f t="shared" si="61"/>
        <v>#DIV/0!</v>
      </c>
      <c r="H457" s="5">
        <v>0</v>
      </c>
    </row>
    <row r="458" spans="1:8" hidden="1">
      <c r="A458" s="351">
        <v>3236</v>
      </c>
      <c r="B458" s="352"/>
      <c r="C458" s="353"/>
      <c r="D458" s="209" t="s">
        <v>27</v>
      </c>
      <c r="E458" s="84">
        <v>0</v>
      </c>
      <c r="F458" s="272">
        <f t="shared" si="60"/>
        <v>0</v>
      </c>
      <c r="G458" s="235" t="e">
        <f t="shared" si="61"/>
        <v>#DIV/0!</v>
      </c>
      <c r="H458" s="84">
        <v>0</v>
      </c>
    </row>
    <row r="459" spans="1:8" hidden="1">
      <c r="A459" s="333">
        <v>329</v>
      </c>
      <c r="B459" s="334"/>
      <c r="C459" s="335"/>
      <c r="D459" s="292" t="s">
        <v>31</v>
      </c>
      <c r="E459" s="84">
        <v>0</v>
      </c>
      <c r="F459" s="272">
        <f t="shared" si="60"/>
        <v>0</v>
      </c>
      <c r="G459" s="235" t="e">
        <f t="shared" si="61"/>
        <v>#DIV/0!</v>
      </c>
      <c r="H459" s="84">
        <v>0</v>
      </c>
    </row>
    <row r="460" spans="1:8" hidden="1">
      <c r="A460" s="351">
        <v>3299</v>
      </c>
      <c r="B460" s="352"/>
      <c r="C460" s="353"/>
      <c r="D460" s="209" t="s">
        <v>31</v>
      </c>
      <c r="E460" s="84">
        <v>0</v>
      </c>
      <c r="F460" s="272">
        <f t="shared" si="60"/>
        <v>0</v>
      </c>
      <c r="G460" s="235" t="e">
        <f t="shared" si="61"/>
        <v>#DIV/0!</v>
      </c>
      <c r="H460" s="84">
        <v>0</v>
      </c>
    </row>
    <row r="461" spans="1:8">
      <c r="A461" s="345" t="s">
        <v>305</v>
      </c>
      <c r="B461" s="346"/>
      <c r="C461" s="347"/>
      <c r="D461" s="276" t="s">
        <v>102</v>
      </c>
      <c r="E461" s="208">
        <v>0</v>
      </c>
      <c r="F461" s="272">
        <f t="shared" si="60"/>
        <v>0</v>
      </c>
      <c r="G461" s="235" t="e">
        <f t="shared" si="61"/>
        <v>#DIV/0!</v>
      </c>
      <c r="H461" s="208">
        <v>0</v>
      </c>
    </row>
    <row r="462" spans="1:8">
      <c r="A462" s="354">
        <v>3</v>
      </c>
      <c r="B462" s="355"/>
      <c r="C462" s="356"/>
      <c r="D462" s="292" t="s">
        <v>11</v>
      </c>
      <c r="E462" s="5">
        <v>0</v>
      </c>
      <c r="F462" s="272">
        <f t="shared" si="60"/>
        <v>0</v>
      </c>
      <c r="G462" s="235" t="e">
        <f t="shared" si="61"/>
        <v>#DIV/0!</v>
      </c>
      <c r="H462" s="5">
        <v>0</v>
      </c>
    </row>
    <row r="463" spans="1:8">
      <c r="A463" s="333">
        <v>32</v>
      </c>
      <c r="B463" s="334"/>
      <c r="C463" s="335"/>
      <c r="D463" s="292" t="s">
        <v>12</v>
      </c>
      <c r="E463" s="5">
        <v>0</v>
      </c>
      <c r="F463" s="272">
        <f t="shared" si="60"/>
        <v>0</v>
      </c>
      <c r="G463" s="235" t="e">
        <f t="shared" si="61"/>
        <v>#DIV/0!</v>
      </c>
      <c r="H463" s="5">
        <v>0</v>
      </c>
    </row>
    <row r="464" spans="1:8" hidden="1">
      <c r="A464" s="333">
        <v>322</v>
      </c>
      <c r="B464" s="334"/>
      <c r="C464" s="335"/>
      <c r="D464" s="292" t="s">
        <v>17</v>
      </c>
      <c r="E464" s="5">
        <v>0</v>
      </c>
      <c r="F464" s="272">
        <f t="shared" si="60"/>
        <v>0</v>
      </c>
      <c r="G464" s="235" t="e">
        <f t="shared" si="61"/>
        <v>#DIV/0!</v>
      </c>
      <c r="H464" s="5">
        <v>0</v>
      </c>
    </row>
    <row r="465" spans="1:8" hidden="1">
      <c r="A465" s="351">
        <v>3221</v>
      </c>
      <c r="B465" s="352"/>
      <c r="C465" s="353"/>
      <c r="D465" s="209" t="s">
        <v>18</v>
      </c>
      <c r="E465" s="84">
        <v>0</v>
      </c>
      <c r="F465" s="272">
        <f t="shared" si="60"/>
        <v>0</v>
      </c>
      <c r="G465" s="235" t="e">
        <f t="shared" si="61"/>
        <v>#DIV/0!</v>
      </c>
      <c r="H465" s="84">
        <v>0</v>
      </c>
    </row>
    <row r="466" spans="1:8" hidden="1">
      <c r="A466" s="351">
        <v>3225</v>
      </c>
      <c r="B466" s="352"/>
      <c r="C466" s="353"/>
      <c r="D466" s="209" t="s">
        <v>79</v>
      </c>
      <c r="E466" s="84">
        <v>0</v>
      </c>
      <c r="F466" s="272">
        <f t="shared" si="60"/>
        <v>0</v>
      </c>
      <c r="G466" s="235" t="e">
        <f t="shared" si="61"/>
        <v>#DIV/0!</v>
      </c>
      <c r="H466" s="84">
        <v>0</v>
      </c>
    </row>
    <row r="467" spans="1:8" s="207" customFormat="1">
      <c r="A467" s="345" t="s">
        <v>298</v>
      </c>
      <c r="B467" s="346"/>
      <c r="C467" s="347"/>
      <c r="D467" s="276" t="s">
        <v>104</v>
      </c>
      <c r="E467" s="208">
        <f t="shared" ref="E467:H467" si="62">E468</f>
        <v>70500</v>
      </c>
      <c r="F467" s="272">
        <f t="shared" si="60"/>
        <v>0</v>
      </c>
      <c r="G467" s="235">
        <f t="shared" si="61"/>
        <v>0</v>
      </c>
      <c r="H467" s="208">
        <f t="shared" si="62"/>
        <v>70500</v>
      </c>
    </row>
    <row r="468" spans="1:8" s="207" customFormat="1">
      <c r="A468" s="354">
        <v>3</v>
      </c>
      <c r="B468" s="355"/>
      <c r="C468" s="356"/>
      <c r="D468" s="292" t="s">
        <v>11</v>
      </c>
      <c r="E468" s="5">
        <f t="shared" ref="E468" si="63">E469+E476+E483</f>
        <v>70500</v>
      </c>
      <c r="F468" s="272">
        <f t="shared" si="60"/>
        <v>0</v>
      </c>
      <c r="G468" s="235">
        <f t="shared" si="61"/>
        <v>0</v>
      </c>
      <c r="H468" s="5">
        <f t="shared" ref="H468" si="64">H469+H476+H483</f>
        <v>70500</v>
      </c>
    </row>
    <row r="469" spans="1:8" s="207" customFormat="1">
      <c r="A469" s="333">
        <v>31</v>
      </c>
      <c r="B469" s="334"/>
      <c r="C469" s="335"/>
      <c r="D469" s="292" t="s">
        <v>57</v>
      </c>
      <c r="E469" s="5">
        <f t="shared" ref="E469" si="65">E470+E472+E474</f>
        <v>68500</v>
      </c>
      <c r="F469" s="272">
        <f t="shared" si="60"/>
        <v>0</v>
      </c>
      <c r="G469" s="235">
        <f t="shared" si="61"/>
        <v>0</v>
      </c>
      <c r="H469" s="5">
        <f t="shared" ref="H469" si="66">H470+H472+H474</f>
        <v>68500</v>
      </c>
    </row>
    <row r="470" spans="1:8" s="207" customFormat="1" hidden="1">
      <c r="A470" s="333">
        <v>311</v>
      </c>
      <c r="B470" s="334"/>
      <c r="C470" s="335"/>
      <c r="D470" s="292" t="s">
        <v>58</v>
      </c>
      <c r="E470" s="5">
        <f t="shared" ref="E470:H470" si="67">E471</f>
        <v>60000</v>
      </c>
      <c r="F470" s="272">
        <f t="shared" si="60"/>
        <v>0</v>
      </c>
      <c r="G470" s="235">
        <f t="shared" si="61"/>
        <v>0</v>
      </c>
      <c r="H470" s="5">
        <f t="shared" si="67"/>
        <v>60000</v>
      </c>
    </row>
    <row r="471" spans="1:8" hidden="1">
      <c r="A471" s="351">
        <v>3111</v>
      </c>
      <c r="B471" s="352"/>
      <c r="C471" s="353"/>
      <c r="D471" s="209" t="s">
        <v>59</v>
      </c>
      <c r="E471" s="84">
        <v>60000</v>
      </c>
      <c r="F471" s="272">
        <f t="shared" si="60"/>
        <v>0</v>
      </c>
      <c r="G471" s="235">
        <f t="shared" si="61"/>
        <v>0</v>
      </c>
      <c r="H471" s="84">
        <v>60000</v>
      </c>
    </row>
    <row r="472" spans="1:8" s="207" customFormat="1" hidden="1">
      <c r="A472" s="333">
        <v>312</v>
      </c>
      <c r="B472" s="334"/>
      <c r="C472" s="335"/>
      <c r="D472" s="292" t="s">
        <v>60</v>
      </c>
      <c r="E472" s="5">
        <f t="shared" ref="E472:H472" si="68">E473</f>
        <v>2000</v>
      </c>
      <c r="F472" s="272">
        <f t="shared" si="60"/>
        <v>0</v>
      </c>
      <c r="G472" s="235">
        <f t="shared" si="61"/>
        <v>0</v>
      </c>
      <c r="H472" s="5">
        <f t="shared" si="68"/>
        <v>2000</v>
      </c>
    </row>
    <row r="473" spans="1:8" hidden="1">
      <c r="A473" s="351">
        <v>3121</v>
      </c>
      <c r="B473" s="352"/>
      <c r="C473" s="353"/>
      <c r="D473" s="209" t="s">
        <v>60</v>
      </c>
      <c r="E473" s="84">
        <v>2000</v>
      </c>
      <c r="F473" s="272">
        <f t="shared" si="60"/>
        <v>0</v>
      </c>
      <c r="G473" s="235">
        <f t="shared" si="61"/>
        <v>0</v>
      </c>
      <c r="H473" s="84">
        <v>2000</v>
      </c>
    </row>
    <row r="474" spans="1:8" s="207" customFormat="1" hidden="1">
      <c r="A474" s="333">
        <v>313</v>
      </c>
      <c r="B474" s="334"/>
      <c r="C474" s="335"/>
      <c r="D474" s="292" t="s">
        <v>61</v>
      </c>
      <c r="E474" s="5">
        <f t="shared" ref="E474:H474" si="69">E475</f>
        <v>6500</v>
      </c>
      <c r="F474" s="272">
        <f t="shared" si="60"/>
        <v>0</v>
      </c>
      <c r="G474" s="235">
        <f t="shared" si="61"/>
        <v>0</v>
      </c>
      <c r="H474" s="5">
        <f t="shared" si="69"/>
        <v>6500</v>
      </c>
    </row>
    <row r="475" spans="1:8" hidden="1">
      <c r="A475" s="351">
        <v>3132</v>
      </c>
      <c r="B475" s="352"/>
      <c r="C475" s="353"/>
      <c r="D475" s="209" t="s">
        <v>62</v>
      </c>
      <c r="E475" s="84">
        <v>6500</v>
      </c>
      <c r="F475" s="272">
        <f t="shared" si="60"/>
        <v>0</v>
      </c>
      <c r="G475" s="235">
        <f t="shared" si="61"/>
        <v>0</v>
      </c>
      <c r="H475" s="84">
        <v>6500</v>
      </c>
    </row>
    <row r="476" spans="1:8" s="207" customFormat="1">
      <c r="A476" s="333">
        <v>32</v>
      </c>
      <c r="B476" s="334"/>
      <c r="C476" s="335"/>
      <c r="D476" s="292" t="s">
        <v>12</v>
      </c>
      <c r="E476" s="5">
        <f t="shared" ref="E476" si="70">E477+E480</f>
        <v>2000</v>
      </c>
      <c r="F476" s="272">
        <f t="shared" si="60"/>
        <v>0</v>
      </c>
      <c r="G476" s="235">
        <f t="shared" si="61"/>
        <v>0</v>
      </c>
      <c r="H476" s="5">
        <f t="shared" ref="H476" si="71">H477+H480</f>
        <v>2000</v>
      </c>
    </row>
    <row r="477" spans="1:8" s="207" customFormat="1" hidden="1">
      <c r="A477" s="333">
        <v>321</v>
      </c>
      <c r="B477" s="334"/>
      <c r="C477" s="335"/>
      <c r="D477" s="292" t="s">
        <v>13</v>
      </c>
      <c r="E477" s="5">
        <f t="shared" ref="E477" si="72">E479</f>
        <v>2000</v>
      </c>
      <c r="F477" s="272">
        <f t="shared" si="60"/>
        <v>0</v>
      </c>
      <c r="G477" s="235">
        <f t="shared" si="61"/>
        <v>0</v>
      </c>
      <c r="H477" s="5">
        <f t="shared" ref="H477" si="73">H479</f>
        <v>2000</v>
      </c>
    </row>
    <row r="478" spans="1:8" s="207" customFormat="1" hidden="1">
      <c r="A478" s="351">
        <v>3211</v>
      </c>
      <c r="B478" s="352"/>
      <c r="C478" s="353"/>
      <c r="D478" s="209" t="s">
        <v>14</v>
      </c>
      <c r="E478" s="5">
        <v>0</v>
      </c>
      <c r="F478" s="272">
        <f t="shared" si="60"/>
        <v>0</v>
      </c>
      <c r="G478" s="235" t="e">
        <f t="shared" si="61"/>
        <v>#DIV/0!</v>
      </c>
      <c r="H478" s="5">
        <v>0</v>
      </c>
    </row>
    <row r="479" spans="1:8" hidden="1">
      <c r="A479" s="351">
        <v>3212</v>
      </c>
      <c r="B479" s="352"/>
      <c r="C479" s="353"/>
      <c r="D479" s="209" t="s">
        <v>64</v>
      </c>
      <c r="E479" s="84">
        <v>2000</v>
      </c>
      <c r="F479" s="272">
        <f t="shared" si="60"/>
        <v>0</v>
      </c>
      <c r="G479" s="235">
        <f t="shared" si="61"/>
        <v>0</v>
      </c>
      <c r="H479" s="84">
        <v>2000</v>
      </c>
    </row>
    <row r="480" spans="1:8" s="207" customFormat="1" hidden="1">
      <c r="A480" s="333">
        <v>323</v>
      </c>
      <c r="B480" s="334"/>
      <c r="C480" s="335"/>
      <c r="D480" s="292" t="s">
        <v>22</v>
      </c>
      <c r="E480" s="5">
        <v>0</v>
      </c>
      <c r="F480" s="272">
        <f t="shared" si="60"/>
        <v>0</v>
      </c>
      <c r="G480" s="235" t="e">
        <f t="shared" si="61"/>
        <v>#DIV/0!</v>
      </c>
      <c r="H480" s="5">
        <v>0</v>
      </c>
    </row>
    <row r="481" spans="1:8" hidden="1">
      <c r="A481" s="351">
        <v>3232</v>
      </c>
      <c r="B481" s="352"/>
      <c r="C481" s="353"/>
      <c r="D481" s="209" t="s">
        <v>42</v>
      </c>
      <c r="E481" s="84">
        <v>0</v>
      </c>
      <c r="F481" s="272">
        <f t="shared" si="60"/>
        <v>0</v>
      </c>
      <c r="G481" s="235" t="e">
        <f t="shared" si="61"/>
        <v>#DIV/0!</v>
      </c>
      <c r="H481" s="84">
        <v>0</v>
      </c>
    </row>
    <row r="482" spans="1:8" hidden="1">
      <c r="A482" s="351">
        <v>3237</v>
      </c>
      <c r="B482" s="352"/>
      <c r="C482" s="353"/>
      <c r="D482" s="209" t="s">
        <v>28</v>
      </c>
      <c r="E482" s="84">
        <v>0</v>
      </c>
      <c r="F482" s="272">
        <f t="shared" si="60"/>
        <v>0</v>
      </c>
      <c r="G482" s="235" t="e">
        <f t="shared" si="61"/>
        <v>#DIV/0!</v>
      </c>
      <c r="H482" s="84">
        <v>0</v>
      </c>
    </row>
    <row r="483" spans="1:8" s="207" customFormat="1" hidden="1">
      <c r="A483" s="333">
        <v>329</v>
      </c>
      <c r="B483" s="334"/>
      <c r="C483" s="335"/>
      <c r="D483" s="232" t="s">
        <v>31</v>
      </c>
      <c r="E483" s="5">
        <v>0</v>
      </c>
      <c r="F483" s="272">
        <f t="shared" si="60"/>
        <v>0</v>
      </c>
      <c r="G483" s="235" t="e">
        <f t="shared" si="61"/>
        <v>#DIV/0!</v>
      </c>
      <c r="H483" s="5">
        <v>0</v>
      </c>
    </row>
    <row r="484" spans="1:8" s="207" customFormat="1" hidden="1">
      <c r="A484" s="351">
        <v>3299</v>
      </c>
      <c r="B484" s="352"/>
      <c r="C484" s="353"/>
      <c r="D484" s="232" t="s">
        <v>31</v>
      </c>
      <c r="E484" s="5">
        <v>0</v>
      </c>
      <c r="F484" s="272">
        <f t="shared" si="60"/>
        <v>0</v>
      </c>
      <c r="G484" s="235" t="e">
        <f t="shared" si="61"/>
        <v>#DIV/0!</v>
      </c>
      <c r="H484" s="5">
        <v>0</v>
      </c>
    </row>
    <row r="485" spans="1:8" s="207" customFormat="1" hidden="1">
      <c r="A485" s="339" t="s">
        <v>118</v>
      </c>
      <c r="B485" s="340"/>
      <c r="C485" s="341"/>
      <c r="D485" s="273" t="s">
        <v>119</v>
      </c>
      <c r="E485" s="194">
        <v>0</v>
      </c>
      <c r="F485" s="272">
        <f t="shared" si="60"/>
        <v>0</v>
      </c>
      <c r="G485" s="235" t="e">
        <f t="shared" si="61"/>
        <v>#DIV/0!</v>
      </c>
      <c r="H485" s="194">
        <v>0</v>
      </c>
    </row>
    <row r="486" spans="1:8" s="207" customFormat="1" hidden="1">
      <c r="A486" s="345" t="s">
        <v>103</v>
      </c>
      <c r="B486" s="346"/>
      <c r="C486" s="347"/>
      <c r="D486" s="276" t="s">
        <v>104</v>
      </c>
      <c r="E486" s="208">
        <v>0</v>
      </c>
      <c r="F486" s="272">
        <f t="shared" si="60"/>
        <v>0</v>
      </c>
      <c r="G486" s="235" t="e">
        <f t="shared" si="61"/>
        <v>#DIV/0!</v>
      </c>
      <c r="H486" s="208">
        <v>0</v>
      </c>
    </row>
    <row r="487" spans="1:8" s="207" customFormat="1" hidden="1">
      <c r="A487" s="354">
        <v>3</v>
      </c>
      <c r="B487" s="355"/>
      <c r="C487" s="356"/>
      <c r="D487" s="292" t="s">
        <v>11</v>
      </c>
      <c r="E487" s="5">
        <v>0</v>
      </c>
      <c r="F487" s="272">
        <f t="shared" si="60"/>
        <v>0</v>
      </c>
      <c r="G487" s="235" t="e">
        <f t="shared" si="61"/>
        <v>#DIV/0!</v>
      </c>
      <c r="H487" s="5">
        <v>0</v>
      </c>
    </row>
    <row r="488" spans="1:8" s="207" customFormat="1" hidden="1">
      <c r="A488" s="333">
        <v>32</v>
      </c>
      <c r="B488" s="334"/>
      <c r="C488" s="335"/>
      <c r="D488" s="292" t="s">
        <v>12</v>
      </c>
      <c r="E488" s="5">
        <v>0</v>
      </c>
      <c r="F488" s="272">
        <f t="shared" si="60"/>
        <v>0</v>
      </c>
      <c r="G488" s="235" t="e">
        <f t="shared" si="61"/>
        <v>#DIV/0!</v>
      </c>
      <c r="H488" s="5">
        <v>0</v>
      </c>
    </row>
    <row r="489" spans="1:8" s="207" customFormat="1" hidden="1">
      <c r="A489" s="333">
        <v>329</v>
      </c>
      <c r="B489" s="334"/>
      <c r="C489" s="335"/>
      <c r="D489" s="292" t="s">
        <v>31</v>
      </c>
      <c r="E489" s="5">
        <v>0</v>
      </c>
      <c r="F489" s="272">
        <f t="shared" si="60"/>
        <v>0</v>
      </c>
      <c r="G489" s="235" t="e">
        <f t="shared" si="61"/>
        <v>#DIV/0!</v>
      </c>
      <c r="H489" s="5">
        <v>0</v>
      </c>
    </row>
    <row r="490" spans="1:8" hidden="1">
      <c r="A490" s="351">
        <v>3299</v>
      </c>
      <c r="B490" s="352"/>
      <c r="C490" s="353"/>
      <c r="D490" s="209" t="s">
        <v>31</v>
      </c>
      <c r="E490" s="84">
        <v>0</v>
      </c>
      <c r="F490" s="272">
        <f t="shared" si="60"/>
        <v>0</v>
      </c>
      <c r="G490" s="235" t="e">
        <f t="shared" si="61"/>
        <v>#DIV/0!</v>
      </c>
      <c r="H490" s="84">
        <v>0</v>
      </c>
    </row>
    <row r="491" spans="1:8" s="207" customFormat="1" ht="21" customHeight="1">
      <c r="A491" s="339" t="s">
        <v>120</v>
      </c>
      <c r="B491" s="340"/>
      <c r="C491" s="341"/>
      <c r="D491" s="273" t="s">
        <v>78</v>
      </c>
      <c r="E491" s="194">
        <f>E492+E511+E527</f>
        <v>4400</v>
      </c>
      <c r="F491" s="272">
        <f t="shared" si="60"/>
        <v>0</v>
      </c>
      <c r="G491" s="235">
        <f t="shared" si="61"/>
        <v>0</v>
      </c>
      <c r="H491" s="194">
        <f>H492+H511+H527</f>
        <v>4400</v>
      </c>
    </row>
    <row r="492" spans="1:8" s="207" customFormat="1">
      <c r="A492" s="345" t="s">
        <v>301</v>
      </c>
      <c r="B492" s="346"/>
      <c r="C492" s="347"/>
      <c r="D492" s="276" t="s">
        <v>90</v>
      </c>
      <c r="E492" s="208">
        <f t="shared" ref="E492:H493" si="74">E493</f>
        <v>2400</v>
      </c>
      <c r="F492" s="272">
        <f t="shared" si="60"/>
        <v>0</v>
      </c>
      <c r="G492" s="235">
        <f t="shared" si="61"/>
        <v>0</v>
      </c>
      <c r="H492" s="208">
        <f t="shared" si="74"/>
        <v>2400</v>
      </c>
    </row>
    <row r="493" spans="1:8" s="207" customFormat="1">
      <c r="A493" s="354">
        <v>4</v>
      </c>
      <c r="B493" s="355"/>
      <c r="C493" s="356"/>
      <c r="D493" s="292" t="s">
        <v>71</v>
      </c>
      <c r="E493" s="5">
        <f t="shared" si="74"/>
        <v>2400</v>
      </c>
      <c r="F493" s="272">
        <f t="shared" si="60"/>
        <v>0</v>
      </c>
      <c r="G493" s="235">
        <f t="shared" si="61"/>
        <v>0</v>
      </c>
      <c r="H493" s="5">
        <f t="shared" si="74"/>
        <v>2400</v>
      </c>
    </row>
    <row r="494" spans="1:8" s="207" customFormat="1">
      <c r="A494" s="333">
        <v>42</v>
      </c>
      <c r="B494" s="334"/>
      <c r="C494" s="335"/>
      <c r="D494" s="292" t="s">
        <v>72</v>
      </c>
      <c r="E494" s="5">
        <f>E495</f>
        <v>2400</v>
      </c>
      <c r="F494" s="272">
        <f t="shared" si="60"/>
        <v>0</v>
      </c>
      <c r="G494" s="235">
        <f t="shared" si="61"/>
        <v>0</v>
      </c>
      <c r="H494" s="5">
        <f>H495</f>
        <v>2400</v>
      </c>
    </row>
    <row r="495" spans="1:8" s="207" customFormat="1" hidden="1">
      <c r="A495" s="333">
        <v>422</v>
      </c>
      <c r="B495" s="334"/>
      <c r="C495" s="335"/>
      <c r="D495" s="292" t="s">
        <v>80</v>
      </c>
      <c r="E495" s="5">
        <f>E496+E497+E498+E499+E500</f>
        <v>2400</v>
      </c>
      <c r="F495" s="272">
        <f t="shared" si="60"/>
        <v>0</v>
      </c>
      <c r="G495" s="235">
        <f t="shared" si="61"/>
        <v>0</v>
      </c>
      <c r="H495" s="5">
        <f>H496+H497+H498+H499+H500</f>
        <v>2400</v>
      </c>
    </row>
    <row r="496" spans="1:8" hidden="1">
      <c r="A496" s="351">
        <v>4221</v>
      </c>
      <c r="B496" s="352"/>
      <c r="C496" s="353"/>
      <c r="D496" s="209" t="s">
        <v>81</v>
      </c>
      <c r="E496" s="84">
        <v>2000</v>
      </c>
      <c r="F496" s="272">
        <f t="shared" si="60"/>
        <v>0</v>
      </c>
      <c r="G496" s="235">
        <f t="shared" si="61"/>
        <v>0</v>
      </c>
      <c r="H496" s="84">
        <v>2000</v>
      </c>
    </row>
    <row r="497" spans="1:8" hidden="1">
      <c r="A497" s="351">
        <v>4223</v>
      </c>
      <c r="B497" s="352"/>
      <c r="C497" s="353"/>
      <c r="D497" s="209" t="s">
        <v>82</v>
      </c>
      <c r="E497" s="84">
        <v>0</v>
      </c>
      <c r="F497" s="272">
        <f t="shared" si="60"/>
        <v>0</v>
      </c>
      <c r="G497" s="235" t="e">
        <f t="shared" si="61"/>
        <v>#DIV/0!</v>
      </c>
      <c r="H497" s="84">
        <v>0</v>
      </c>
    </row>
    <row r="498" spans="1:8" hidden="1">
      <c r="A498" s="351">
        <v>4225</v>
      </c>
      <c r="B498" s="352"/>
      <c r="C498" s="353"/>
      <c r="D498" s="209" t="s">
        <v>121</v>
      </c>
      <c r="E498" s="84">
        <v>0</v>
      </c>
      <c r="F498" s="272">
        <f t="shared" si="60"/>
        <v>0</v>
      </c>
      <c r="G498" s="235" t="e">
        <f t="shared" si="61"/>
        <v>#DIV/0!</v>
      </c>
      <c r="H498" s="84">
        <v>0</v>
      </c>
    </row>
    <row r="499" spans="1:8" hidden="1">
      <c r="A499" s="351">
        <v>4226</v>
      </c>
      <c r="B499" s="352"/>
      <c r="C499" s="353"/>
      <c r="D499" s="209" t="s">
        <v>116</v>
      </c>
      <c r="E499" s="84">
        <v>0</v>
      </c>
      <c r="F499" s="272">
        <f t="shared" si="60"/>
        <v>0</v>
      </c>
      <c r="G499" s="235" t="e">
        <f t="shared" si="61"/>
        <v>#DIV/0!</v>
      </c>
      <c r="H499" s="84">
        <v>0</v>
      </c>
    </row>
    <row r="500" spans="1:8" hidden="1">
      <c r="A500" s="351">
        <v>4227</v>
      </c>
      <c r="B500" s="352"/>
      <c r="C500" s="353"/>
      <c r="D500" s="209" t="s">
        <v>84</v>
      </c>
      <c r="E500" s="84">
        <v>400</v>
      </c>
      <c r="F500" s="272">
        <f t="shared" si="60"/>
        <v>0</v>
      </c>
      <c r="G500" s="235">
        <f t="shared" si="61"/>
        <v>0</v>
      </c>
      <c r="H500" s="84">
        <v>400</v>
      </c>
    </row>
    <row r="501" spans="1:8" s="207" customFormat="1" hidden="1">
      <c r="A501" s="333">
        <v>424</v>
      </c>
      <c r="B501" s="334"/>
      <c r="C501" s="335"/>
      <c r="D501" s="292" t="s">
        <v>122</v>
      </c>
      <c r="E501" s="5">
        <v>0</v>
      </c>
      <c r="F501" s="272">
        <f t="shared" si="60"/>
        <v>0</v>
      </c>
      <c r="G501" s="235" t="e">
        <f t="shared" si="61"/>
        <v>#DIV/0!</v>
      </c>
      <c r="H501" s="5">
        <v>0</v>
      </c>
    </row>
    <row r="502" spans="1:8" hidden="1">
      <c r="A502" s="351">
        <v>4241</v>
      </c>
      <c r="B502" s="352"/>
      <c r="C502" s="353"/>
      <c r="D502" s="209" t="s">
        <v>123</v>
      </c>
      <c r="E502" s="84">
        <v>0</v>
      </c>
      <c r="F502" s="272">
        <f t="shared" si="60"/>
        <v>0</v>
      </c>
      <c r="G502" s="235" t="e">
        <f t="shared" si="61"/>
        <v>#DIV/0!</v>
      </c>
      <c r="H502" s="84">
        <v>0</v>
      </c>
    </row>
    <row r="503" spans="1:8" s="207" customFormat="1">
      <c r="A503" s="345" t="s">
        <v>302</v>
      </c>
      <c r="B503" s="346"/>
      <c r="C503" s="347"/>
      <c r="D503" s="276" t="s">
        <v>96</v>
      </c>
      <c r="E503" s="208">
        <v>0</v>
      </c>
      <c r="F503" s="272">
        <f t="shared" si="60"/>
        <v>0</v>
      </c>
      <c r="G503" s="235" t="e">
        <f t="shared" si="61"/>
        <v>#DIV/0!</v>
      </c>
      <c r="H503" s="208">
        <v>0</v>
      </c>
    </row>
    <row r="504" spans="1:8" s="207" customFormat="1">
      <c r="A504" s="354">
        <v>4</v>
      </c>
      <c r="B504" s="355"/>
      <c r="C504" s="356"/>
      <c r="D504" s="292" t="s">
        <v>71</v>
      </c>
      <c r="E504" s="5">
        <v>0</v>
      </c>
      <c r="F504" s="272">
        <f t="shared" si="60"/>
        <v>0</v>
      </c>
      <c r="G504" s="235" t="e">
        <f t="shared" si="61"/>
        <v>#DIV/0!</v>
      </c>
      <c r="H504" s="5">
        <v>0</v>
      </c>
    </row>
    <row r="505" spans="1:8" s="207" customFormat="1">
      <c r="A505" s="333">
        <v>42</v>
      </c>
      <c r="B505" s="334"/>
      <c r="C505" s="335"/>
      <c r="D505" s="292" t="s">
        <v>72</v>
      </c>
      <c r="E505" s="5">
        <v>0</v>
      </c>
      <c r="F505" s="272">
        <f t="shared" si="60"/>
        <v>0</v>
      </c>
      <c r="G505" s="235" t="e">
        <f t="shared" si="61"/>
        <v>#DIV/0!</v>
      </c>
      <c r="H505" s="5">
        <v>0</v>
      </c>
    </row>
    <row r="506" spans="1:8" s="207" customFormat="1" hidden="1">
      <c r="A506" s="333">
        <v>422</v>
      </c>
      <c r="B506" s="334"/>
      <c r="C506" s="335"/>
      <c r="D506" s="292" t="s">
        <v>80</v>
      </c>
      <c r="E506" s="5">
        <v>0</v>
      </c>
      <c r="F506" s="272">
        <f t="shared" si="60"/>
        <v>0</v>
      </c>
      <c r="G506" s="235" t="e">
        <f t="shared" si="61"/>
        <v>#DIV/0!</v>
      </c>
      <c r="H506" s="5">
        <v>0</v>
      </c>
    </row>
    <row r="507" spans="1:8" hidden="1">
      <c r="A507" s="351">
        <v>4221</v>
      </c>
      <c r="B507" s="352"/>
      <c r="C507" s="353"/>
      <c r="D507" s="209" t="s">
        <v>81</v>
      </c>
      <c r="E507" s="84">
        <v>0</v>
      </c>
      <c r="F507" s="272">
        <f t="shared" si="60"/>
        <v>0</v>
      </c>
      <c r="G507" s="235" t="e">
        <f t="shared" si="61"/>
        <v>#DIV/0!</v>
      </c>
      <c r="H507" s="84">
        <v>0</v>
      </c>
    </row>
    <row r="508" spans="1:8" hidden="1">
      <c r="A508" s="351">
        <v>4227</v>
      </c>
      <c r="B508" s="352"/>
      <c r="C508" s="353"/>
      <c r="D508" s="209" t="s">
        <v>84</v>
      </c>
      <c r="E508" s="84">
        <v>0</v>
      </c>
      <c r="F508" s="272">
        <f t="shared" si="60"/>
        <v>0</v>
      </c>
      <c r="G508" s="235" t="e">
        <f t="shared" si="61"/>
        <v>#DIV/0!</v>
      </c>
      <c r="H508" s="84">
        <v>0</v>
      </c>
    </row>
    <row r="509" spans="1:8" hidden="1">
      <c r="A509" s="333">
        <v>424</v>
      </c>
      <c r="B509" s="334"/>
      <c r="C509" s="335"/>
      <c r="D509" s="292" t="s">
        <v>122</v>
      </c>
      <c r="E509" s="5">
        <v>0</v>
      </c>
      <c r="F509" s="272">
        <f t="shared" si="60"/>
        <v>0</v>
      </c>
      <c r="G509" s="235" t="e">
        <f t="shared" si="61"/>
        <v>#DIV/0!</v>
      </c>
      <c r="H509" s="5">
        <v>0</v>
      </c>
    </row>
    <row r="510" spans="1:8" hidden="1">
      <c r="A510" s="282">
        <v>4241</v>
      </c>
      <c r="B510" s="283"/>
      <c r="C510" s="284"/>
      <c r="D510" s="209" t="s">
        <v>123</v>
      </c>
      <c r="E510" s="84">
        <v>0</v>
      </c>
      <c r="F510" s="272">
        <f t="shared" si="60"/>
        <v>0</v>
      </c>
      <c r="G510" s="235" t="e">
        <f t="shared" si="61"/>
        <v>#DIV/0!</v>
      </c>
      <c r="H510" s="84">
        <v>0</v>
      </c>
    </row>
    <row r="511" spans="1:8" s="207" customFormat="1">
      <c r="A511" s="345" t="s">
        <v>303</v>
      </c>
      <c r="B511" s="346"/>
      <c r="C511" s="347"/>
      <c r="D511" s="276" t="s">
        <v>104</v>
      </c>
      <c r="E511" s="208">
        <f t="shared" ref="E511:H512" si="75">E512</f>
        <v>1000</v>
      </c>
      <c r="F511" s="272">
        <f t="shared" si="60"/>
        <v>0</v>
      </c>
      <c r="G511" s="235">
        <f t="shared" si="61"/>
        <v>0</v>
      </c>
      <c r="H511" s="208">
        <f t="shared" si="75"/>
        <v>1000</v>
      </c>
    </row>
    <row r="512" spans="1:8" s="207" customFormat="1">
      <c r="A512" s="354">
        <v>4</v>
      </c>
      <c r="B512" s="355"/>
      <c r="C512" s="356"/>
      <c r="D512" s="292" t="s">
        <v>71</v>
      </c>
      <c r="E512" s="5">
        <f t="shared" si="75"/>
        <v>1000</v>
      </c>
      <c r="F512" s="272">
        <f t="shared" si="60"/>
        <v>0</v>
      </c>
      <c r="G512" s="235">
        <f t="shared" si="61"/>
        <v>0</v>
      </c>
      <c r="H512" s="5">
        <f t="shared" si="75"/>
        <v>1000</v>
      </c>
    </row>
    <row r="513" spans="1:8" s="207" customFormat="1">
      <c r="A513" s="333">
        <v>42</v>
      </c>
      <c r="B513" s="334"/>
      <c r="C513" s="335"/>
      <c r="D513" s="292" t="s">
        <v>72</v>
      </c>
      <c r="E513" s="5">
        <f>E514+E517</f>
        <v>1000</v>
      </c>
      <c r="F513" s="272">
        <f t="shared" si="60"/>
        <v>0</v>
      </c>
      <c r="G513" s="235">
        <f t="shared" si="61"/>
        <v>0</v>
      </c>
      <c r="H513" s="5">
        <f>H514+H517</f>
        <v>1000</v>
      </c>
    </row>
    <row r="514" spans="1:8" s="207" customFormat="1" hidden="1">
      <c r="A514" s="333">
        <v>422</v>
      </c>
      <c r="B514" s="386"/>
      <c r="C514" s="387"/>
      <c r="D514" s="292" t="s">
        <v>80</v>
      </c>
      <c r="E514" s="5">
        <f>E515+E516</f>
        <v>0</v>
      </c>
      <c r="F514" s="272">
        <f t="shared" si="60"/>
        <v>0</v>
      </c>
      <c r="G514" s="235" t="e">
        <f t="shared" si="61"/>
        <v>#DIV/0!</v>
      </c>
      <c r="H514" s="5">
        <f>H515+H516</f>
        <v>0</v>
      </c>
    </row>
    <row r="515" spans="1:8" s="207" customFormat="1" hidden="1">
      <c r="A515" s="351">
        <v>4221</v>
      </c>
      <c r="B515" s="386"/>
      <c r="C515" s="387"/>
      <c r="D515" s="209" t="s">
        <v>81</v>
      </c>
      <c r="E515" s="84">
        <v>0</v>
      </c>
      <c r="F515" s="272">
        <f t="shared" si="60"/>
        <v>0</v>
      </c>
      <c r="G515" s="235" t="e">
        <f t="shared" si="61"/>
        <v>#DIV/0!</v>
      </c>
      <c r="H515" s="84">
        <v>0</v>
      </c>
    </row>
    <row r="516" spans="1:8" s="207" customFormat="1" hidden="1">
      <c r="A516" s="351">
        <v>4227</v>
      </c>
      <c r="B516" s="386"/>
      <c r="C516" s="387"/>
      <c r="D516" s="209" t="s">
        <v>84</v>
      </c>
      <c r="E516" s="84">
        <v>0</v>
      </c>
      <c r="F516" s="272">
        <f t="shared" si="60"/>
        <v>0</v>
      </c>
      <c r="G516" s="235" t="e">
        <f t="shared" si="61"/>
        <v>#DIV/0!</v>
      </c>
      <c r="H516" s="84">
        <v>0</v>
      </c>
    </row>
    <row r="517" spans="1:8" s="207" customFormat="1" hidden="1">
      <c r="A517" s="333">
        <v>424</v>
      </c>
      <c r="B517" s="334"/>
      <c r="C517" s="335"/>
      <c r="D517" s="292" t="s">
        <v>122</v>
      </c>
      <c r="E517" s="5">
        <f t="shared" ref="E517:H517" si="76">E518</f>
        <v>1000</v>
      </c>
      <c r="F517" s="272">
        <f t="shared" si="60"/>
        <v>0</v>
      </c>
      <c r="G517" s="235">
        <f t="shared" si="61"/>
        <v>0</v>
      </c>
      <c r="H517" s="5">
        <f t="shared" si="76"/>
        <v>1000</v>
      </c>
    </row>
    <row r="518" spans="1:8" hidden="1">
      <c r="A518" s="351">
        <v>4241</v>
      </c>
      <c r="B518" s="352"/>
      <c r="C518" s="353"/>
      <c r="D518" s="209" t="s">
        <v>123</v>
      </c>
      <c r="E518" s="84">
        <v>1000</v>
      </c>
      <c r="F518" s="272">
        <f t="shared" si="60"/>
        <v>0</v>
      </c>
      <c r="G518" s="235">
        <f t="shared" si="61"/>
        <v>0</v>
      </c>
      <c r="H518" s="84">
        <v>1000</v>
      </c>
    </row>
    <row r="519" spans="1:8" ht="25.5" customHeight="1">
      <c r="A519" s="345" t="s">
        <v>304</v>
      </c>
      <c r="B519" s="346"/>
      <c r="C519" s="347"/>
      <c r="D519" s="276" t="s">
        <v>100</v>
      </c>
      <c r="E519" s="208">
        <f t="shared" ref="E519:H520" si="77">E520</f>
        <v>0</v>
      </c>
      <c r="F519" s="272">
        <f t="shared" ref="F519:F569" si="78">H519-E519</f>
        <v>0</v>
      </c>
      <c r="G519" s="235" t="e">
        <f t="shared" si="61"/>
        <v>#DIV/0!</v>
      </c>
      <c r="H519" s="208">
        <f t="shared" si="77"/>
        <v>0</v>
      </c>
    </row>
    <row r="520" spans="1:8">
      <c r="A520" s="354">
        <v>4</v>
      </c>
      <c r="B520" s="355"/>
      <c r="C520" s="356"/>
      <c r="D520" s="292" t="s">
        <v>71</v>
      </c>
      <c r="E520" s="5">
        <f t="shared" si="77"/>
        <v>0</v>
      </c>
      <c r="F520" s="272">
        <f t="shared" si="78"/>
        <v>0</v>
      </c>
      <c r="G520" s="235" t="e">
        <f t="shared" ref="G520:G569" si="79">F520/E520*100</f>
        <v>#DIV/0!</v>
      </c>
      <c r="H520" s="5">
        <f t="shared" si="77"/>
        <v>0</v>
      </c>
    </row>
    <row r="521" spans="1:8">
      <c r="A521" s="333">
        <v>42</v>
      </c>
      <c r="B521" s="334"/>
      <c r="C521" s="335"/>
      <c r="D521" s="292" t="s">
        <v>72</v>
      </c>
      <c r="E521" s="5">
        <f t="shared" ref="E521" si="80">E522+E525</f>
        <v>0</v>
      </c>
      <c r="F521" s="272">
        <f t="shared" si="78"/>
        <v>0</v>
      </c>
      <c r="G521" s="235" t="e">
        <f t="shared" si="79"/>
        <v>#DIV/0!</v>
      </c>
      <c r="H521" s="5">
        <f t="shared" ref="H521" si="81">H522+H525</f>
        <v>0</v>
      </c>
    </row>
    <row r="522" spans="1:8" hidden="1">
      <c r="A522" s="333">
        <v>422</v>
      </c>
      <c r="B522" s="386"/>
      <c r="C522" s="387"/>
      <c r="D522" s="292" t="s">
        <v>80</v>
      </c>
      <c r="E522" s="5">
        <f t="shared" ref="E522" si="82">E523+E524</f>
        <v>0</v>
      </c>
      <c r="F522" s="272">
        <f t="shared" si="78"/>
        <v>0</v>
      </c>
      <c r="G522" s="235" t="e">
        <f t="shared" si="79"/>
        <v>#DIV/0!</v>
      </c>
      <c r="H522" s="5">
        <f t="shared" ref="H522" si="83">H523+H524</f>
        <v>0</v>
      </c>
    </row>
    <row r="523" spans="1:8" hidden="1">
      <c r="A523" s="351">
        <v>4221</v>
      </c>
      <c r="B523" s="386"/>
      <c r="C523" s="387"/>
      <c r="D523" s="209" t="s">
        <v>81</v>
      </c>
      <c r="E523" s="84">
        <v>0</v>
      </c>
      <c r="F523" s="272">
        <f t="shared" si="78"/>
        <v>0</v>
      </c>
      <c r="G523" s="235" t="e">
        <f t="shared" si="79"/>
        <v>#DIV/0!</v>
      </c>
      <c r="H523" s="84">
        <v>0</v>
      </c>
    </row>
    <row r="524" spans="1:8" hidden="1">
      <c r="A524" s="351">
        <v>4227</v>
      </c>
      <c r="B524" s="386"/>
      <c r="C524" s="387"/>
      <c r="D524" s="209" t="s">
        <v>84</v>
      </c>
      <c r="E524" s="84">
        <v>0</v>
      </c>
      <c r="F524" s="272">
        <f t="shared" si="78"/>
        <v>0</v>
      </c>
      <c r="G524" s="235" t="e">
        <f t="shared" si="79"/>
        <v>#DIV/0!</v>
      </c>
      <c r="H524" s="84">
        <v>0</v>
      </c>
    </row>
    <row r="525" spans="1:8" hidden="1">
      <c r="A525" s="333">
        <v>424</v>
      </c>
      <c r="B525" s="334"/>
      <c r="C525" s="335"/>
      <c r="D525" s="292" t="s">
        <v>122</v>
      </c>
      <c r="E525" s="84">
        <v>0</v>
      </c>
      <c r="F525" s="272">
        <f t="shared" si="78"/>
        <v>0</v>
      </c>
      <c r="G525" s="235" t="e">
        <f t="shared" si="79"/>
        <v>#DIV/0!</v>
      </c>
      <c r="H525" s="84">
        <v>0</v>
      </c>
    </row>
    <row r="526" spans="1:8" hidden="1">
      <c r="A526" s="351">
        <v>4241</v>
      </c>
      <c r="B526" s="352"/>
      <c r="C526" s="353"/>
      <c r="D526" s="209" t="s">
        <v>123</v>
      </c>
      <c r="E526" s="84">
        <v>0</v>
      </c>
      <c r="F526" s="272">
        <f t="shared" si="78"/>
        <v>0</v>
      </c>
      <c r="G526" s="235" t="e">
        <f t="shared" si="79"/>
        <v>#DIV/0!</v>
      </c>
      <c r="H526" s="84">
        <v>0</v>
      </c>
    </row>
    <row r="527" spans="1:8" s="207" customFormat="1">
      <c r="A527" s="345" t="s">
        <v>299</v>
      </c>
      <c r="B527" s="346"/>
      <c r="C527" s="347"/>
      <c r="D527" s="276" t="s">
        <v>109</v>
      </c>
      <c r="E527" s="208">
        <f t="shared" ref="E527:H528" si="84">E528</f>
        <v>1000</v>
      </c>
      <c r="F527" s="272">
        <f t="shared" si="78"/>
        <v>0</v>
      </c>
      <c r="G527" s="235">
        <f t="shared" si="79"/>
        <v>0</v>
      </c>
      <c r="H527" s="208">
        <f t="shared" si="84"/>
        <v>1000</v>
      </c>
    </row>
    <row r="528" spans="1:8" s="207" customFormat="1">
      <c r="A528" s="354">
        <v>4</v>
      </c>
      <c r="B528" s="355"/>
      <c r="C528" s="356"/>
      <c r="D528" s="292" t="s">
        <v>71</v>
      </c>
      <c r="E528" s="5">
        <f t="shared" si="84"/>
        <v>1000</v>
      </c>
      <c r="F528" s="272">
        <f t="shared" si="78"/>
        <v>0</v>
      </c>
      <c r="G528" s="235">
        <f t="shared" si="79"/>
        <v>0</v>
      </c>
      <c r="H528" s="5">
        <f t="shared" si="84"/>
        <v>1000</v>
      </c>
    </row>
    <row r="529" spans="1:8" s="207" customFormat="1">
      <c r="A529" s="333">
        <v>42</v>
      </c>
      <c r="B529" s="334"/>
      <c r="C529" s="335"/>
      <c r="D529" s="292" t="s">
        <v>72</v>
      </c>
      <c r="E529" s="5">
        <f>E530+E534</f>
        <v>1000</v>
      </c>
      <c r="F529" s="272">
        <f t="shared" si="78"/>
        <v>0</v>
      </c>
      <c r="G529" s="235">
        <f t="shared" si="79"/>
        <v>0</v>
      </c>
      <c r="H529" s="5">
        <f>H530+H534</f>
        <v>1000</v>
      </c>
    </row>
    <row r="530" spans="1:8" s="207" customFormat="1" ht="13.5" hidden="1" customHeight="1">
      <c r="A530" s="333">
        <v>422</v>
      </c>
      <c r="B530" s="334"/>
      <c r="C530" s="335"/>
      <c r="D530" s="292" t="s">
        <v>80</v>
      </c>
      <c r="E530" s="5">
        <f>E531+E532+E533</f>
        <v>500</v>
      </c>
      <c r="F530" s="272">
        <f t="shared" si="78"/>
        <v>0</v>
      </c>
      <c r="G530" s="235">
        <f t="shared" si="79"/>
        <v>0</v>
      </c>
      <c r="H530" s="5">
        <f>H531+H532+H533</f>
        <v>500</v>
      </c>
    </row>
    <row r="531" spans="1:8" hidden="1">
      <c r="A531" s="351">
        <v>4221</v>
      </c>
      <c r="B531" s="352"/>
      <c r="C531" s="353"/>
      <c r="D531" s="209" t="s">
        <v>81</v>
      </c>
      <c r="E531" s="84">
        <v>0</v>
      </c>
      <c r="F531" s="272">
        <f t="shared" si="78"/>
        <v>0</v>
      </c>
      <c r="G531" s="235" t="e">
        <f t="shared" si="79"/>
        <v>#DIV/0!</v>
      </c>
      <c r="H531" s="84">
        <v>0</v>
      </c>
    </row>
    <row r="532" spans="1:8" hidden="1">
      <c r="A532" s="351">
        <v>4222</v>
      </c>
      <c r="B532" s="352"/>
      <c r="C532" s="353"/>
      <c r="D532" s="209" t="s">
        <v>124</v>
      </c>
      <c r="E532" s="84">
        <v>0</v>
      </c>
      <c r="F532" s="272">
        <f t="shared" si="78"/>
        <v>0</v>
      </c>
      <c r="G532" s="235" t="e">
        <f t="shared" si="79"/>
        <v>#DIV/0!</v>
      </c>
      <c r="H532" s="84">
        <v>0</v>
      </c>
    </row>
    <row r="533" spans="1:8" hidden="1">
      <c r="A533" s="282">
        <v>4227</v>
      </c>
      <c r="B533" s="283"/>
      <c r="C533" s="284"/>
      <c r="D533" s="209" t="s">
        <v>84</v>
      </c>
      <c r="E533" s="84">
        <v>500</v>
      </c>
      <c r="F533" s="272">
        <f t="shared" si="78"/>
        <v>0</v>
      </c>
      <c r="G533" s="235">
        <f t="shared" si="79"/>
        <v>0</v>
      </c>
      <c r="H533" s="84">
        <v>500</v>
      </c>
    </row>
    <row r="534" spans="1:8" hidden="1">
      <c r="A534" s="333">
        <v>424</v>
      </c>
      <c r="B534" s="334"/>
      <c r="C534" s="335"/>
      <c r="D534" s="292" t="s">
        <v>122</v>
      </c>
      <c r="E534" s="5">
        <f>E535</f>
        <v>500</v>
      </c>
      <c r="F534" s="272">
        <f t="shared" si="78"/>
        <v>0</v>
      </c>
      <c r="G534" s="235">
        <f t="shared" si="79"/>
        <v>0</v>
      </c>
      <c r="H534" s="5">
        <f>H535</f>
        <v>500</v>
      </c>
    </row>
    <row r="535" spans="1:8" hidden="1">
      <c r="A535" s="351">
        <v>4241</v>
      </c>
      <c r="B535" s="352"/>
      <c r="C535" s="353"/>
      <c r="D535" s="209" t="s">
        <v>123</v>
      </c>
      <c r="E535" s="84">
        <v>500</v>
      </c>
      <c r="F535" s="272">
        <f t="shared" si="78"/>
        <v>0</v>
      </c>
      <c r="G535" s="235">
        <f t="shared" si="79"/>
        <v>0</v>
      </c>
      <c r="H535" s="84">
        <v>500</v>
      </c>
    </row>
    <row r="536" spans="1:8" s="207" customFormat="1">
      <c r="A536" s="339" t="s">
        <v>125</v>
      </c>
      <c r="B536" s="340"/>
      <c r="C536" s="341"/>
      <c r="D536" s="273" t="s">
        <v>126</v>
      </c>
      <c r="E536" s="194">
        <v>0</v>
      </c>
      <c r="F536" s="272">
        <f t="shared" si="78"/>
        <v>0</v>
      </c>
      <c r="G536" s="235" t="e">
        <f t="shared" si="79"/>
        <v>#DIV/0!</v>
      </c>
      <c r="H536" s="194">
        <v>0</v>
      </c>
    </row>
    <row r="537" spans="1:8" s="207" customFormat="1">
      <c r="A537" s="345" t="s">
        <v>89</v>
      </c>
      <c r="B537" s="346"/>
      <c r="C537" s="347"/>
      <c r="D537" s="276" t="s">
        <v>90</v>
      </c>
      <c r="E537" s="208">
        <v>0</v>
      </c>
      <c r="F537" s="272">
        <f t="shared" si="78"/>
        <v>0</v>
      </c>
      <c r="G537" s="235" t="e">
        <f t="shared" si="79"/>
        <v>#DIV/0!</v>
      </c>
      <c r="H537" s="208">
        <v>0</v>
      </c>
    </row>
    <row r="538" spans="1:8" s="207" customFormat="1">
      <c r="A538" s="354">
        <v>3</v>
      </c>
      <c r="B538" s="355"/>
      <c r="C538" s="356"/>
      <c r="D538" s="292" t="s">
        <v>11</v>
      </c>
      <c r="E538" s="5">
        <v>0</v>
      </c>
      <c r="F538" s="272">
        <f t="shared" si="78"/>
        <v>0</v>
      </c>
      <c r="G538" s="235" t="e">
        <f t="shared" si="79"/>
        <v>#DIV/0!</v>
      </c>
      <c r="H538" s="5">
        <v>0</v>
      </c>
    </row>
    <row r="539" spans="1:8" s="207" customFormat="1">
      <c r="A539" s="333">
        <v>32</v>
      </c>
      <c r="B539" s="334"/>
      <c r="C539" s="335"/>
      <c r="D539" s="292" t="s">
        <v>12</v>
      </c>
      <c r="E539" s="5">
        <v>0</v>
      </c>
      <c r="F539" s="272">
        <f t="shared" si="78"/>
        <v>0</v>
      </c>
      <c r="G539" s="235" t="e">
        <f t="shared" si="79"/>
        <v>#DIV/0!</v>
      </c>
      <c r="H539" s="5">
        <v>0</v>
      </c>
    </row>
    <row r="540" spans="1:8" s="207" customFormat="1" hidden="1">
      <c r="A540" s="333">
        <v>323</v>
      </c>
      <c r="B540" s="334"/>
      <c r="C540" s="335"/>
      <c r="D540" s="292" t="s">
        <v>22</v>
      </c>
      <c r="E540" s="5">
        <v>0</v>
      </c>
      <c r="F540" s="272">
        <f t="shared" si="78"/>
        <v>0</v>
      </c>
      <c r="G540" s="235" t="e">
        <f t="shared" si="79"/>
        <v>#DIV/0!</v>
      </c>
      <c r="H540" s="5">
        <v>0</v>
      </c>
    </row>
    <row r="541" spans="1:8" hidden="1">
      <c r="A541" s="351">
        <v>3232</v>
      </c>
      <c r="B541" s="352"/>
      <c r="C541" s="353"/>
      <c r="D541" s="209" t="s">
        <v>42</v>
      </c>
      <c r="E541" s="84">
        <v>0</v>
      </c>
      <c r="F541" s="272">
        <f t="shared" si="78"/>
        <v>0</v>
      </c>
      <c r="G541" s="235" t="e">
        <f t="shared" si="79"/>
        <v>#DIV/0!</v>
      </c>
      <c r="H541" s="84">
        <v>0</v>
      </c>
    </row>
    <row r="542" spans="1:8" s="207" customFormat="1">
      <c r="A542" s="345" t="s">
        <v>95</v>
      </c>
      <c r="B542" s="346"/>
      <c r="C542" s="347"/>
      <c r="D542" s="276" t="s">
        <v>96</v>
      </c>
      <c r="E542" s="208">
        <v>0</v>
      </c>
      <c r="F542" s="272">
        <f t="shared" si="78"/>
        <v>0</v>
      </c>
      <c r="G542" s="235" t="e">
        <f t="shared" si="79"/>
        <v>#DIV/0!</v>
      </c>
      <c r="H542" s="208">
        <v>0</v>
      </c>
    </row>
    <row r="543" spans="1:8" s="207" customFormat="1">
      <c r="A543" s="354">
        <v>3</v>
      </c>
      <c r="B543" s="355"/>
      <c r="C543" s="356"/>
      <c r="D543" s="292" t="s">
        <v>11</v>
      </c>
      <c r="E543" s="5">
        <v>0</v>
      </c>
      <c r="F543" s="272">
        <f t="shared" si="78"/>
        <v>0</v>
      </c>
      <c r="G543" s="235" t="e">
        <f t="shared" si="79"/>
        <v>#DIV/0!</v>
      </c>
      <c r="H543" s="5">
        <v>0</v>
      </c>
    </row>
    <row r="544" spans="1:8" s="207" customFormat="1">
      <c r="A544" s="333">
        <v>32</v>
      </c>
      <c r="B544" s="334"/>
      <c r="C544" s="335"/>
      <c r="D544" s="292" t="s">
        <v>12</v>
      </c>
      <c r="E544" s="5">
        <v>0</v>
      </c>
      <c r="F544" s="272">
        <f t="shared" si="78"/>
        <v>0</v>
      </c>
      <c r="G544" s="235" t="e">
        <f t="shared" si="79"/>
        <v>#DIV/0!</v>
      </c>
      <c r="H544" s="5">
        <v>0</v>
      </c>
    </row>
    <row r="545" spans="1:8" s="207" customFormat="1" hidden="1">
      <c r="A545" s="333">
        <v>322</v>
      </c>
      <c r="B545" s="334"/>
      <c r="C545" s="335"/>
      <c r="D545" s="292" t="s">
        <v>17</v>
      </c>
      <c r="E545" s="5">
        <v>0</v>
      </c>
      <c r="F545" s="272">
        <f t="shared" si="78"/>
        <v>0</v>
      </c>
      <c r="G545" s="235" t="e">
        <f t="shared" si="79"/>
        <v>#DIV/0!</v>
      </c>
      <c r="H545" s="5">
        <v>0</v>
      </c>
    </row>
    <row r="546" spans="1:8" s="207" customFormat="1" hidden="1">
      <c r="A546" s="351">
        <v>3224</v>
      </c>
      <c r="B546" s="352"/>
      <c r="C546" s="353"/>
      <c r="D546" s="209" t="s">
        <v>41</v>
      </c>
      <c r="E546" s="84">
        <v>0</v>
      </c>
      <c r="F546" s="272">
        <f t="shared" si="78"/>
        <v>0</v>
      </c>
      <c r="G546" s="235" t="e">
        <f t="shared" si="79"/>
        <v>#DIV/0!</v>
      </c>
      <c r="H546" s="84">
        <v>0</v>
      </c>
    </row>
    <row r="547" spans="1:8" s="207" customFormat="1" hidden="1">
      <c r="A547" s="333">
        <v>323</v>
      </c>
      <c r="B547" s="334"/>
      <c r="C547" s="335"/>
      <c r="D547" s="292" t="s">
        <v>22</v>
      </c>
      <c r="E547" s="5">
        <v>0</v>
      </c>
      <c r="F547" s="272">
        <f t="shared" si="78"/>
        <v>0</v>
      </c>
      <c r="G547" s="235" t="e">
        <f t="shared" si="79"/>
        <v>#DIV/0!</v>
      </c>
      <c r="H547" s="5">
        <v>0</v>
      </c>
    </row>
    <row r="548" spans="1:8" hidden="1">
      <c r="A548" s="351">
        <v>3232</v>
      </c>
      <c r="B548" s="352"/>
      <c r="C548" s="353"/>
      <c r="D548" s="209" t="s">
        <v>42</v>
      </c>
      <c r="E548" s="84">
        <v>0</v>
      </c>
      <c r="F548" s="272">
        <f t="shared" si="78"/>
        <v>0</v>
      </c>
      <c r="G548" s="235" t="e">
        <f t="shared" si="79"/>
        <v>#DIV/0!</v>
      </c>
      <c r="H548" s="84">
        <v>0</v>
      </c>
    </row>
    <row r="549" spans="1:8" s="207" customFormat="1" ht="18.75" customHeight="1">
      <c r="A549" s="339" t="s">
        <v>127</v>
      </c>
      <c r="B549" s="340"/>
      <c r="C549" s="341"/>
      <c r="D549" s="273" t="s">
        <v>128</v>
      </c>
      <c r="E549" s="194">
        <f t="shared" ref="E549:H550" si="85">E550</f>
        <v>3500</v>
      </c>
      <c r="F549" s="272">
        <f t="shared" si="78"/>
        <v>0</v>
      </c>
      <c r="G549" s="235">
        <f t="shared" si="79"/>
        <v>0</v>
      </c>
      <c r="H549" s="194">
        <f t="shared" si="85"/>
        <v>3500</v>
      </c>
    </row>
    <row r="550" spans="1:8" s="207" customFormat="1">
      <c r="A550" s="345" t="s">
        <v>303</v>
      </c>
      <c r="B550" s="346"/>
      <c r="C550" s="347"/>
      <c r="D550" s="276" t="s">
        <v>104</v>
      </c>
      <c r="E550" s="208">
        <f t="shared" si="85"/>
        <v>3500</v>
      </c>
      <c r="F550" s="272">
        <f t="shared" si="78"/>
        <v>0</v>
      </c>
      <c r="G550" s="235">
        <f t="shared" si="79"/>
        <v>0</v>
      </c>
      <c r="H550" s="208">
        <f t="shared" si="85"/>
        <v>3500</v>
      </c>
    </row>
    <row r="551" spans="1:8" s="207" customFormat="1">
      <c r="A551" s="354">
        <v>3</v>
      </c>
      <c r="B551" s="355"/>
      <c r="C551" s="356"/>
      <c r="D551" s="292" t="s">
        <v>11</v>
      </c>
      <c r="E551" s="5">
        <f t="shared" ref="E551" si="86">E552+E557</f>
        <v>3500</v>
      </c>
      <c r="F551" s="272">
        <f t="shared" si="78"/>
        <v>0</v>
      </c>
      <c r="G551" s="235">
        <f t="shared" si="79"/>
        <v>0</v>
      </c>
      <c r="H551" s="5">
        <f t="shared" ref="H551" si="87">H552+H557</f>
        <v>3500</v>
      </c>
    </row>
    <row r="552" spans="1:8" s="207" customFormat="1">
      <c r="A552" s="333">
        <v>32</v>
      </c>
      <c r="B552" s="334"/>
      <c r="C552" s="335"/>
      <c r="D552" s="292" t="s">
        <v>12</v>
      </c>
      <c r="E552" s="5">
        <v>0</v>
      </c>
      <c r="F552" s="272">
        <f t="shared" si="78"/>
        <v>0</v>
      </c>
      <c r="G552" s="235" t="e">
        <f t="shared" si="79"/>
        <v>#DIV/0!</v>
      </c>
      <c r="H552" s="5">
        <v>0</v>
      </c>
    </row>
    <row r="553" spans="1:8" s="207" customFormat="1" hidden="1">
      <c r="A553" s="333">
        <v>322</v>
      </c>
      <c r="B553" s="334"/>
      <c r="C553" s="335"/>
      <c r="D553" s="292" t="s">
        <v>17</v>
      </c>
      <c r="E553" s="5">
        <v>0</v>
      </c>
      <c r="F553" s="272">
        <f t="shared" si="78"/>
        <v>0</v>
      </c>
      <c r="G553" s="235" t="e">
        <f t="shared" si="79"/>
        <v>#DIV/0!</v>
      </c>
      <c r="H553" s="5">
        <v>0</v>
      </c>
    </row>
    <row r="554" spans="1:8" hidden="1">
      <c r="A554" s="351">
        <v>3222</v>
      </c>
      <c r="B554" s="352"/>
      <c r="C554" s="353"/>
      <c r="D554" s="209" t="s">
        <v>48</v>
      </c>
      <c r="E554" s="84">
        <v>0</v>
      </c>
      <c r="F554" s="272">
        <f t="shared" si="78"/>
        <v>0</v>
      </c>
      <c r="G554" s="235" t="e">
        <f t="shared" si="79"/>
        <v>#DIV/0!</v>
      </c>
      <c r="H554" s="84">
        <v>0</v>
      </c>
    </row>
    <row r="555" spans="1:8" s="207" customFormat="1" hidden="1">
      <c r="A555" s="333">
        <v>329</v>
      </c>
      <c r="B555" s="334"/>
      <c r="C555" s="335"/>
      <c r="D555" s="292" t="s">
        <v>31</v>
      </c>
      <c r="E555" s="5">
        <v>0</v>
      </c>
      <c r="F555" s="272">
        <f t="shared" si="78"/>
        <v>0</v>
      </c>
      <c r="G555" s="235" t="e">
        <f t="shared" si="79"/>
        <v>#DIV/0!</v>
      </c>
      <c r="H555" s="5">
        <v>0</v>
      </c>
    </row>
    <row r="556" spans="1:8" hidden="1">
      <c r="A556" s="351">
        <v>3299</v>
      </c>
      <c r="B556" s="352"/>
      <c r="C556" s="353"/>
      <c r="D556" s="209" t="s">
        <v>31</v>
      </c>
      <c r="E556" s="84">
        <v>0</v>
      </c>
      <c r="F556" s="272">
        <f t="shared" si="78"/>
        <v>0</v>
      </c>
      <c r="G556" s="235" t="e">
        <f t="shared" si="79"/>
        <v>#DIV/0!</v>
      </c>
      <c r="H556" s="84">
        <v>0</v>
      </c>
    </row>
    <row r="557" spans="1:8" s="207" customFormat="1" ht="25.5">
      <c r="A557" s="333">
        <v>37</v>
      </c>
      <c r="B557" s="334"/>
      <c r="C557" s="335"/>
      <c r="D557" s="292" t="s">
        <v>68</v>
      </c>
      <c r="E557" s="5">
        <f>E558</f>
        <v>3500</v>
      </c>
      <c r="F557" s="272">
        <f t="shared" si="78"/>
        <v>0</v>
      </c>
      <c r="G557" s="235">
        <f t="shared" si="79"/>
        <v>0</v>
      </c>
      <c r="H557" s="5">
        <f>H558</f>
        <v>3500</v>
      </c>
    </row>
    <row r="558" spans="1:8" s="207" customFormat="1" hidden="1">
      <c r="A558" s="333">
        <v>372</v>
      </c>
      <c r="B558" s="334"/>
      <c r="C558" s="335"/>
      <c r="D558" s="292" t="s">
        <v>69</v>
      </c>
      <c r="E558" s="5">
        <f t="shared" ref="E558:H558" si="88">E559</f>
        <v>3500</v>
      </c>
      <c r="F558" s="272">
        <f t="shared" si="78"/>
        <v>0</v>
      </c>
      <c r="G558" s="235">
        <f t="shared" si="79"/>
        <v>0</v>
      </c>
      <c r="H558" s="5">
        <f t="shared" si="88"/>
        <v>3500</v>
      </c>
    </row>
    <row r="559" spans="1:8" hidden="1">
      <c r="A559" s="351">
        <v>3721</v>
      </c>
      <c r="B559" s="352"/>
      <c r="C559" s="353"/>
      <c r="D559" s="209" t="s">
        <v>129</v>
      </c>
      <c r="E559" s="84">
        <v>3500</v>
      </c>
      <c r="F559" s="272">
        <f t="shared" si="78"/>
        <v>0</v>
      </c>
      <c r="G559" s="235">
        <f t="shared" si="79"/>
        <v>0</v>
      </c>
      <c r="H559" s="84">
        <v>3500</v>
      </c>
    </row>
    <row r="560" spans="1:8" s="207" customFormat="1" ht="18.75" customHeight="1">
      <c r="A560" s="339" t="s">
        <v>130</v>
      </c>
      <c r="B560" s="340"/>
      <c r="C560" s="341"/>
      <c r="D560" s="273" t="s">
        <v>131</v>
      </c>
      <c r="E560" s="194">
        <f t="shared" ref="E560:H560" si="89">E561</f>
        <v>48500</v>
      </c>
      <c r="F560" s="272">
        <f t="shared" si="78"/>
        <v>0</v>
      </c>
      <c r="G560" s="235">
        <f t="shared" si="79"/>
        <v>0</v>
      </c>
      <c r="H560" s="194">
        <f t="shared" si="89"/>
        <v>48500</v>
      </c>
    </row>
    <row r="561" spans="1:9" s="207" customFormat="1">
      <c r="A561" s="345" t="s">
        <v>303</v>
      </c>
      <c r="B561" s="346"/>
      <c r="C561" s="347"/>
      <c r="D561" s="276" t="s">
        <v>104</v>
      </c>
      <c r="E561" s="208">
        <f t="shared" ref="E561" si="90">E562+E566</f>
        <v>48500</v>
      </c>
      <c r="F561" s="272">
        <f t="shared" si="78"/>
        <v>0</v>
      </c>
      <c r="G561" s="235">
        <f t="shared" si="79"/>
        <v>0</v>
      </c>
      <c r="H561" s="208">
        <f t="shared" ref="H561" si="91">H562+H566</f>
        <v>48500</v>
      </c>
    </row>
    <row r="562" spans="1:9" s="207" customFormat="1">
      <c r="A562" s="354">
        <v>3</v>
      </c>
      <c r="B562" s="355"/>
      <c r="C562" s="356"/>
      <c r="D562" s="292" t="s">
        <v>11</v>
      </c>
      <c r="E562" s="5">
        <f t="shared" ref="E562:H564" si="92">E563</f>
        <v>22000</v>
      </c>
      <c r="F562" s="272">
        <f t="shared" si="78"/>
        <v>0</v>
      </c>
      <c r="G562" s="235">
        <f t="shared" si="79"/>
        <v>0</v>
      </c>
      <c r="H562" s="5">
        <f t="shared" si="92"/>
        <v>22000</v>
      </c>
    </row>
    <row r="563" spans="1:9" s="207" customFormat="1" ht="25.5">
      <c r="A563" s="333">
        <v>37</v>
      </c>
      <c r="B563" s="334"/>
      <c r="C563" s="335"/>
      <c r="D563" s="292" t="s">
        <v>68</v>
      </c>
      <c r="E563" s="5">
        <f t="shared" si="92"/>
        <v>22000</v>
      </c>
      <c r="F563" s="272">
        <f t="shared" si="78"/>
        <v>0</v>
      </c>
      <c r="G563" s="235">
        <f t="shared" si="79"/>
        <v>0</v>
      </c>
      <c r="H563" s="5">
        <f t="shared" si="92"/>
        <v>22000</v>
      </c>
    </row>
    <row r="564" spans="1:9" s="207" customFormat="1" hidden="1">
      <c r="A564" s="333">
        <v>372</v>
      </c>
      <c r="B564" s="334"/>
      <c r="C564" s="335"/>
      <c r="D564" s="292" t="s">
        <v>69</v>
      </c>
      <c r="E564" s="5">
        <f t="shared" si="92"/>
        <v>22000</v>
      </c>
      <c r="F564" s="272">
        <f t="shared" si="78"/>
        <v>0</v>
      </c>
      <c r="G564" s="235">
        <f t="shared" si="79"/>
        <v>0</v>
      </c>
      <c r="H564" s="5">
        <f t="shared" si="92"/>
        <v>22000</v>
      </c>
    </row>
    <row r="565" spans="1:9" hidden="1">
      <c r="A565" s="351">
        <v>3722</v>
      </c>
      <c r="B565" s="352"/>
      <c r="C565" s="353"/>
      <c r="D565" s="209" t="s">
        <v>132</v>
      </c>
      <c r="E565" s="84">
        <v>22000</v>
      </c>
      <c r="F565" s="272">
        <f t="shared" si="78"/>
        <v>0</v>
      </c>
      <c r="G565" s="235">
        <f t="shared" si="79"/>
        <v>0</v>
      </c>
      <c r="H565" s="84">
        <v>22000</v>
      </c>
    </row>
    <row r="566" spans="1:9" s="207" customFormat="1">
      <c r="A566" s="354">
        <v>4</v>
      </c>
      <c r="B566" s="355"/>
      <c r="C566" s="356"/>
      <c r="D566" s="292" t="s">
        <v>71</v>
      </c>
      <c r="E566" s="5">
        <f t="shared" ref="E566:H568" si="93">E567</f>
        <v>26500</v>
      </c>
      <c r="F566" s="272">
        <f t="shared" si="78"/>
        <v>0</v>
      </c>
      <c r="G566" s="235">
        <f t="shared" si="79"/>
        <v>0</v>
      </c>
      <c r="H566" s="5">
        <f t="shared" si="93"/>
        <v>26500</v>
      </c>
    </row>
    <row r="567" spans="1:9" s="207" customFormat="1">
      <c r="A567" s="333">
        <v>42</v>
      </c>
      <c r="B567" s="334"/>
      <c r="C567" s="335"/>
      <c r="D567" s="292" t="s">
        <v>72</v>
      </c>
      <c r="E567" s="5">
        <f t="shared" si="93"/>
        <v>26500</v>
      </c>
      <c r="F567" s="272">
        <f t="shared" si="78"/>
        <v>0</v>
      </c>
      <c r="G567" s="235">
        <f t="shared" si="79"/>
        <v>0</v>
      </c>
      <c r="H567" s="5">
        <f t="shared" si="93"/>
        <v>26500</v>
      </c>
    </row>
    <row r="568" spans="1:9" s="207" customFormat="1" hidden="1">
      <c r="A568" s="333">
        <v>424</v>
      </c>
      <c r="B568" s="334"/>
      <c r="C568" s="335"/>
      <c r="D568" s="292" t="s">
        <v>122</v>
      </c>
      <c r="E568" s="5">
        <f t="shared" si="93"/>
        <v>26500</v>
      </c>
      <c r="F568" s="272">
        <f t="shared" si="78"/>
        <v>0</v>
      </c>
      <c r="G568" s="235">
        <f t="shared" si="79"/>
        <v>0</v>
      </c>
      <c r="H568" s="5">
        <f t="shared" si="93"/>
        <v>26500</v>
      </c>
    </row>
    <row r="569" spans="1:9" hidden="1">
      <c r="A569" s="351">
        <v>4241</v>
      </c>
      <c r="B569" s="352"/>
      <c r="C569" s="353"/>
      <c r="D569" s="209" t="s">
        <v>123</v>
      </c>
      <c r="E569" s="84">
        <v>26500</v>
      </c>
      <c r="F569" s="272">
        <f t="shared" si="78"/>
        <v>0</v>
      </c>
      <c r="G569" s="235">
        <f t="shared" si="79"/>
        <v>0</v>
      </c>
      <c r="H569" s="84">
        <v>26500</v>
      </c>
    </row>
    <row r="571" spans="1:9" ht="14.25">
      <c r="A571" s="79" t="s">
        <v>338</v>
      </c>
      <c r="E571" s="296" t="s">
        <v>340</v>
      </c>
      <c r="F571" s="297"/>
      <c r="G571" s="296"/>
      <c r="H571" s="296"/>
      <c r="I571" s="296"/>
    </row>
    <row r="572" spans="1:9" ht="14.25">
      <c r="A572" s="79" t="s">
        <v>339</v>
      </c>
      <c r="E572" s="296"/>
      <c r="F572" s="297"/>
      <c r="G572" s="296"/>
      <c r="H572" s="296"/>
      <c r="I572" s="296"/>
    </row>
    <row r="573" spans="1:9" ht="14.25">
      <c r="E573" s="296"/>
      <c r="F573" s="297"/>
      <c r="G573" s="296"/>
      <c r="H573" s="296"/>
      <c r="I573" s="296"/>
    </row>
    <row r="574" spans="1:9" ht="14.25">
      <c r="E574" s="296"/>
      <c r="F574" s="297"/>
      <c r="G574" s="296"/>
      <c r="H574" s="296"/>
      <c r="I574" s="296"/>
    </row>
    <row r="575" spans="1:9" ht="14.25">
      <c r="E575" s="296" t="s">
        <v>341</v>
      </c>
      <c r="F575" s="297"/>
      <c r="G575" s="296"/>
      <c r="H575" s="296"/>
      <c r="I575" s="296"/>
    </row>
    <row r="576" spans="1:9" ht="14.25">
      <c r="E576" s="296"/>
      <c r="F576" s="297"/>
      <c r="G576" s="296"/>
      <c r="H576" s="296"/>
      <c r="I576" s="296"/>
    </row>
    <row r="577" spans="5:9" ht="14.25">
      <c r="E577" s="296"/>
      <c r="F577" s="297"/>
      <c r="G577" s="296"/>
      <c r="H577" s="296"/>
      <c r="I577" s="296"/>
    </row>
    <row r="578" spans="5:9" ht="14.25">
      <c r="E578" s="296"/>
      <c r="F578" s="297"/>
      <c r="G578" s="296"/>
      <c r="H578" s="296"/>
      <c r="I578" s="296"/>
    </row>
    <row r="579" spans="5:9" ht="14.25">
      <c r="E579" s="296" t="s">
        <v>342</v>
      </c>
      <c r="F579" s="297"/>
      <c r="G579" s="296"/>
      <c r="H579" s="296"/>
      <c r="I579" s="296"/>
    </row>
  </sheetData>
  <mergeCells count="537">
    <mergeCell ref="A1:I1"/>
    <mergeCell ref="A9:C9"/>
    <mergeCell ref="A10:C10"/>
    <mergeCell ref="A11:C11"/>
    <mergeCell ref="A12:C12"/>
    <mergeCell ref="A13:C13"/>
    <mergeCell ref="A14:C14"/>
    <mergeCell ref="A3:E3"/>
    <mergeCell ref="A4:C4"/>
    <mergeCell ref="A5:C5"/>
    <mergeCell ref="A6:C6"/>
    <mergeCell ref="A8:C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  <mergeCell ref="A105:C105"/>
    <mergeCell ref="A106:C106"/>
    <mergeCell ref="A107:C107"/>
    <mergeCell ref="A108:C108"/>
    <mergeCell ref="A109:C109"/>
    <mergeCell ref="A110:C110"/>
    <mergeCell ref="A99:C99"/>
    <mergeCell ref="A100:C100"/>
    <mergeCell ref="A101:C101"/>
    <mergeCell ref="A102:C102"/>
    <mergeCell ref="A103:C103"/>
    <mergeCell ref="A104:C104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  <mergeCell ref="A129:C129"/>
    <mergeCell ref="A130:C130"/>
    <mergeCell ref="A131:C131"/>
    <mergeCell ref="A132:C132"/>
    <mergeCell ref="A133:C133"/>
    <mergeCell ref="A134:C134"/>
    <mergeCell ref="A123:C123"/>
    <mergeCell ref="A124:C124"/>
    <mergeCell ref="A125:C125"/>
    <mergeCell ref="A126:C126"/>
    <mergeCell ref="A127:C127"/>
    <mergeCell ref="A128:C128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53:C153"/>
    <mergeCell ref="A154:C154"/>
    <mergeCell ref="A155:C155"/>
    <mergeCell ref="A156:C156"/>
    <mergeCell ref="A157:C157"/>
    <mergeCell ref="A158:C158"/>
    <mergeCell ref="A147:C147"/>
    <mergeCell ref="A148:C148"/>
    <mergeCell ref="A149:C149"/>
    <mergeCell ref="A150:C150"/>
    <mergeCell ref="A151:C151"/>
    <mergeCell ref="A152:C152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77:C177"/>
    <mergeCell ref="A178:C178"/>
    <mergeCell ref="A179:C179"/>
    <mergeCell ref="A180:C180"/>
    <mergeCell ref="A181:C181"/>
    <mergeCell ref="A182:C182"/>
    <mergeCell ref="A171:C171"/>
    <mergeCell ref="A172:C172"/>
    <mergeCell ref="A173:C173"/>
    <mergeCell ref="A174:C174"/>
    <mergeCell ref="A175:C175"/>
    <mergeCell ref="A176:C176"/>
    <mergeCell ref="A192:C192"/>
    <mergeCell ref="A193:C193"/>
    <mergeCell ref="A194:C194"/>
    <mergeCell ref="A195:C195"/>
    <mergeCell ref="A196:C196"/>
    <mergeCell ref="A197:C197"/>
    <mergeCell ref="A183:C183"/>
    <mergeCell ref="A184:C184"/>
    <mergeCell ref="A185:C185"/>
    <mergeCell ref="A186:C186"/>
    <mergeCell ref="A190:C190"/>
    <mergeCell ref="A191:C191"/>
    <mergeCell ref="A204:C204"/>
    <mergeCell ref="A205:C205"/>
    <mergeCell ref="A206:C206"/>
    <mergeCell ref="A207:C207"/>
    <mergeCell ref="A208:C208"/>
    <mergeCell ref="A209:C209"/>
    <mergeCell ref="A198:C198"/>
    <mergeCell ref="A199:C199"/>
    <mergeCell ref="A200:C200"/>
    <mergeCell ref="A201:C201"/>
    <mergeCell ref="A202:C202"/>
    <mergeCell ref="A203:C203"/>
    <mergeCell ref="A216:C216"/>
    <mergeCell ref="A217:C217"/>
    <mergeCell ref="A218:C218"/>
    <mergeCell ref="A219:C219"/>
    <mergeCell ref="A220:C220"/>
    <mergeCell ref="A221:C221"/>
    <mergeCell ref="A210:C210"/>
    <mergeCell ref="A211:C211"/>
    <mergeCell ref="A212:C212"/>
    <mergeCell ref="A213:C213"/>
    <mergeCell ref="A214:C214"/>
    <mergeCell ref="A215:C215"/>
    <mergeCell ref="A228:C228"/>
    <mergeCell ref="A229:C229"/>
    <mergeCell ref="A230:C230"/>
    <mergeCell ref="A231:C231"/>
    <mergeCell ref="A232:C232"/>
    <mergeCell ref="A233:C233"/>
    <mergeCell ref="A222:C222"/>
    <mergeCell ref="A223:C223"/>
    <mergeCell ref="A224:C224"/>
    <mergeCell ref="A225:C225"/>
    <mergeCell ref="A226:C226"/>
    <mergeCell ref="A227:C227"/>
    <mergeCell ref="A241:C241"/>
    <mergeCell ref="A243:C243"/>
    <mergeCell ref="A244:C244"/>
    <mergeCell ref="A245:C245"/>
    <mergeCell ref="A246:C246"/>
    <mergeCell ref="A247:C247"/>
    <mergeCell ref="A234:C234"/>
    <mergeCell ref="A235:C235"/>
    <mergeCell ref="A236:C236"/>
    <mergeCell ref="A237:C237"/>
    <mergeCell ref="A238:C238"/>
    <mergeCell ref="A239:C239"/>
    <mergeCell ref="A258:C258"/>
    <mergeCell ref="A259:C259"/>
    <mergeCell ref="A260:C260"/>
    <mergeCell ref="A261:C261"/>
    <mergeCell ref="A262:C262"/>
    <mergeCell ref="A263:C263"/>
    <mergeCell ref="A248:C248"/>
    <mergeCell ref="A249:C249"/>
    <mergeCell ref="A250:C250"/>
    <mergeCell ref="A251:C251"/>
    <mergeCell ref="A252:C252"/>
    <mergeCell ref="A257:C257"/>
    <mergeCell ref="A271:C271"/>
    <mergeCell ref="A272:C272"/>
    <mergeCell ref="A273:C273"/>
    <mergeCell ref="A274:C274"/>
    <mergeCell ref="A275:C275"/>
    <mergeCell ref="A276:C276"/>
    <mergeCell ref="A264:C264"/>
    <mergeCell ref="A265:C265"/>
    <mergeCell ref="A266:C266"/>
    <mergeCell ref="A267:C267"/>
    <mergeCell ref="A269:C269"/>
    <mergeCell ref="A270:C270"/>
    <mergeCell ref="A283:C283"/>
    <mergeCell ref="A284:C284"/>
    <mergeCell ref="A285:C285"/>
    <mergeCell ref="A286:C286"/>
    <mergeCell ref="A287:C287"/>
    <mergeCell ref="A289:C289"/>
    <mergeCell ref="A277:C277"/>
    <mergeCell ref="A278:C278"/>
    <mergeCell ref="A279:C279"/>
    <mergeCell ref="A280:C280"/>
    <mergeCell ref="A281:C281"/>
    <mergeCell ref="A282:C282"/>
    <mergeCell ref="A296:C296"/>
    <mergeCell ref="A297:C297"/>
    <mergeCell ref="A298:C298"/>
    <mergeCell ref="A299:C299"/>
    <mergeCell ref="A300:C300"/>
    <mergeCell ref="A301:C301"/>
    <mergeCell ref="A290:C290"/>
    <mergeCell ref="A291:C291"/>
    <mergeCell ref="A292:C292"/>
    <mergeCell ref="A293:C293"/>
    <mergeCell ref="A294:C294"/>
    <mergeCell ref="A295:C295"/>
    <mergeCell ref="A308:C308"/>
    <mergeCell ref="A311:C311"/>
    <mergeCell ref="A313:C313"/>
    <mergeCell ref="A314:C314"/>
    <mergeCell ref="A315:C315"/>
    <mergeCell ref="A316:C316"/>
    <mergeCell ref="A302:C302"/>
    <mergeCell ref="A303:C303"/>
    <mergeCell ref="A304:C304"/>
    <mergeCell ref="A305:C305"/>
    <mergeCell ref="A306:C306"/>
    <mergeCell ref="A307:C307"/>
    <mergeCell ref="A323:C323"/>
    <mergeCell ref="A324:C324"/>
    <mergeCell ref="A325:C325"/>
    <mergeCell ref="A326:C326"/>
    <mergeCell ref="A327:C327"/>
    <mergeCell ref="A328:C328"/>
    <mergeCell ref="A317:C317"/>
    <mergeCell ref="A318:C318"/>
    <mergeCell ref="A319:C319"/>
    <mergeCell ref="A320:C320"/>
    <mergeCell ref="A321:C321"/>
    <mergeCell ref="A322:C322"/>
    <mergeCell ref="A335:C335"/>
    <mergeCell ref="A336:C336"/>
    <mergeCell ref="A337:C337"/>
    <mergeCell ref="A338:C338"/>
    <mergeCell ref="A339:C339"/>
    <mergeCell ref="A340:C340"/>
    <mergeCell ref="A329:C329"/>
    <mergeCell ref="A330:C330"/>
    <mergeCell ref="A331:C331"/>
    <mergeCell ref="A332:C332"/>
    <mergeCell ref="A333:C333"/>
    <mergeCell ref="A334:C334"/>
    <mergeCell ref="A350:C350"/>
    <mergeCell ref="A351:C351"/>
    <mergeCell ref="A352:C352"/>
    <mergeCell ref="A353:C353"/>
    <mergeCell ref="A354:C354"/>
    <mergeCell ref="A355:C355"/>
    <mergeCell ref="A341:C341"/>
    <mergeCell ref="A345:C345"/>
    <mergeCell ref="A346:C346"/>
    <mergeCell ref="A347:C347"/>
    <mergeCell ref="A348:C348"/>
    <mergeCell ref="A349:C349"/>
    <mergeCell ref="A362:C362"/>
    <mergeCell ref="A363:C363"/>
    <mergeCell ref="A364:C364"/>
    <mergeCell ref="A365:C365"/>
    <mergeCell ref="A366:C366"/>
    <mergeCell ref="A367:C367"/>
    <mergeCell ref="A356:C356"/>
    <mergeCell ref="A357:C357"/>
    <mergeCell ref="A358:C358"/>
    <mergeCell ref="A359:C359"/>
    <mergeCell ref="A360:C360"/>
    <mergeCell ref="A361:C361"/>
    <mergeCell ref="A380:C380"/>
    <mergeCell ref="A381:C381"/>
    <mergeCell ref="A382:C382"/>
    <mergeCell ref="A383:C383"/>
    <mergeCell ref="A384:C384"/>
    <mergeCell ref="A385:C385"/>
    <mergeCell ref="A368:C368"/>
    <mergeCell ref="A371:C371"/>
    <mergeCell ref="A372:C372"/>
    <mergeCell ref="A373:C373"/>
    <mergeCell ref="A378:C378"/>
    <mergeCell ref="A379:C379"/>
    <mergeCell ref="A392:C392"/>
    <mergeCell ref="A393:C393"/>
    <mergeCell ref="A394:C394"/>
    <mergeCell ref="A395:C395"/>
    <mergeCell ref="A396:C396"/>
    <mergeCell ref="A397:C397"/>
    <mergeCell ref="A386:C386"/>
    <mergeCell ref="A387:C387"/>
    <mergeCell ref="A388:C388"/>
    <mergeCell ref="A389:C389"/>
    <mergeCell ref="A390:C390"/>
    <mergeCell ref="A391:C391"/>
    <mergeCell ref="A406:C406"/>
    <mergeCell ref="A408:C408"/>
    <mergeCell ref="A409:C409"/>
    <mergeCell ref="A410:C410"/>
    <mergeCell ref="A411:C411"/>
    <mergeCell ref="A412:C412"/>
    <mergeCell ref="A398:C398"/>
    <mergeCell ref="A400:C400"/>
    <mergeCell ref="A401:C401"/>
    <mergeCell ref="A402:C402"/>
    <mergeCell ref="A403:C403"/>
    <mergeCell ref="A404:C404"/>
    <mergeCell ref="A419:C419"/>
    <mergeCell ref="A420:C420"/>
    <mergeCell ref="A421:C421"/>
    <mergeCell ref="A422:C422"/>
    <mergeCell ref="A423:C423"/>
    <mergeCell ref="A425:C425"/>
    <mergeCell ref="A413:C413"/>
    <mergeCell ref="A414:C414"/>
    <mergeCell ref="A415:C415"/>
    <mergeCell ref="A416:C416"/>
    <mergeCell ref="A417:C417"/>
    <mergeCell ref="A418:C418"/>
    <mergeCell ref="A434:C434"/>
    <mergeCell ref="A435:C435"/>
    <mergeCell ref="A436:C436"/>
    <mergeCell ref="A437:C437"/>
    <mergeCell ref="A438:C438"/>
    <mergeCell ref="A439:C439"/>
    <mergeCell ref="A426:C426"/>
    <mergeCell ref="A427:C427"/>
    <mergeCell ref="A428:C428"/>
    <mergeCell ref="A429:C429"/>
    <mergeCell ref="A431:C431"/>
    <mergeCell ref="A433:C433"/>
    <mergeCell ref="A446:C446"/>
    <mergeCell ref="A447:C447"/>
    <mergeCell ref="A448:C448"/>
    <mergeCell ref="A449:C449"/>
    <mergeCell ref="A450:C450"/>
    <mergeCell ref="A451:C451"/>
    <mergeCell ref="A440:C440"/>
    <mergeCell ref="A441:C441"/>
    <mergeCell ref="A442:C442"/>
    <mergeCell ref="A443:C443"/>
    <mergeCell ref="A444:C444"/>
    <mergeCell ref="A445:C445"/>
    <mergeCell ref="A458:C458"/>
    <mergeCell ref="A459:C459"/>
    <mergeCell ref="A460:C460"/>
    <mergeCell ref="A461:C461"/>
    <mergeCell ref="A462:C462"/>
    <mergeCell ref="A463:C463"/>
    <mergeCell ref="A452:C452"/>
    <mergeCell ref="A453:C453"/>
    <mergeCell ref="A454:C454"/>
    <mergeCell ref="A455:C455"/>
    <mergeCell ref="A456:C456"/>
    <mergeCell ref="A457:C457"/>
    <mergeCell ref="A470:C470"/>
    <mergeCell ref="A471:C471"/>
    <mergeCell ref="A472:C472"/>
    <mergeCell ref="A473:C473"/>
    <mergeCell ref="A474:C474"/>
    <mergeCell ref="A475:C475"/>
    <mergeCell ref="A464:C464"/>
    <mergeCell ref="A465:C465"/>
    <mergeCell ref="A466:C466"/>
    <mergeCell ref="A467:C467"/>
    <mergeCell ref="A468:C468"/>
    <mergeCell ref="A469:C469"/>
    <mergeCell ref="A482:C482"/>
    <mergeCell ref="A483:C483"/>
    <mergeCell ref="A484:C484"/>
    <mergeCell ref="A485:C485"/>
    <mergeCell ref="A486:C486"/>
    <mergeCell ref="A487:C487"/>
    <mergeCell ref="A476:C476"/>
    <mergeCell ref="A477:C477"/>
    <mergeCell ref="A478:C478"/>
    <mergeCell ref="A479:C479"/>
    <mergeCell ref="A480:C480"/>
    <mergeCell ref="A481:C481"/>
    <mergeCell ref="A494:C494"/>
    <mergeCell ref="A495:C495"/>
    <mergeCell ref="A496:C496"/>
    <mergeCell ref="A497:C497"/>
    <mergeCell ref="A498:C498"/>
    <mergeCell ref="A499:C499"/>
    <mergeCell ref="A488:C488"/>
    <mergeCell ref="A489:C489"/>
    <mergeCell ref="A490:C490"/>
    <mergeCell ref="A491:C491"/>
    <mergeCell ref="A492:C492"/>
    <mergeCell ref="A493:C493"/>
    <mergeCell ref="A506:C506"/>
    <mergeCell ref="A507:C507"/>
    <mergeCell ref="A508:C508"/>
    <mergeCell ref="A509:C509"/>
    <mergeCell ref="A511:C511"/>
    <mergeCell ref="A512:C512"/>
    <mergeCell ref="A500:C500"/>
    <mergeCell ref="A501:C501"/>
    <mergeCell ref="A502:C502"/>
    <mergeCell ref="A503:C503"/>
    <mergeCell ref="A504:C504"/>
    <mergeCell ref="A505:C505"/>
    <mergeCell ref="A519:C519"/>
    <mergeCell ref="A520:C520"/>
    <mergeCell ref="A521:C521"/>
    <mergeCell ref="A522:C522"/>
    <mergeCell ref="A523:C523"/>
    <mergeCell ref="A524:C524"/>
    <mergeCell ref="A513:C513"/>
    <mergeCell ref="A514:C514"/>
    <mergeCell ref="A515:C515"/>
    <mergeCell ref="A516:C516"/>
    <mergeCell ref="A517:C517"/>
    <mergeCell ref="A518:C518"/>
    <mergeCell ref="A531:C531"/>
    <mergeCell ref="A532:C532"/>
    <mergeCell ref="A534:C534"/>
    <mergeCell ref="A535:C535"/>
    <mergeCell ref="A536:C536"/>
    <mergeCell ref="A537:C537"/>
    <mergeCell ref="A525:C525"/>
    <mergeCell ref="A526:C526"/>
    <mergeCell ref="A527:C527"/>
    <mergeCell ref="A528:C528"/>
    <mergeCell ref="A529:C529"/>
    <mergeCell ref="A530:C530"/>
    <mergeCell ref="A547:C547"/>
    <mergeCell ref="A548:C548"/>
    <mergeCell ref="A549:C549"/>
    <mergeCell ref="A538:C538"/>
    <mergeCell ref="A539:C539"/>
    <mergeCell ref="A540:C540"/>
    <mergeCell ref="A541:C541"/>
    <mergeCell ref="A542:C542"/>
    <mergeCell ref="A543:C543"/>
    <mergeCell ref="A568:C568"/>
    <mergeCell ref="A569:C569"/>
    <mergeCell ref="A342:C342"/>
    <mergeCell ref="A562:C562"/>
    <mergeCell ref="A563:C563"/>
    <mergeCell ref="A564:C564"/>
    <mergeCell ref="A565:C565"/>
    <mergeCell ref="A566:C566"/>
    <mergeCell ref="A567:C567"/>
    <mergeCell ref="A556:C556"/>
    <mergeCell ref="A557:C557"/>
    <mergeCell ref="A558:C558"/>
    <mergeCell ref="A559:C559"/>
    <mergeCell ref="A560:C560"/>
    <mergeCell ref="A561:C561"/>
    <mergeCell ref="A550:C550"/>
    <mergeCell ref="A551:C551"/>
    <mergeCell ref="A552:C552"/>
    <mergeCell ref="A553:C553"/>
    <mergeCell ref="A554:C554"/>
    <mergeCell ref="A555:C555"/>
    <mergeCell ref="A544:C544"/>
    <mergeCell ref="A545:C545"/>
    <mergeCell ref="A546:C546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sqref="A1:I1"/>
    </sheetView>
  </sheetViews>
  <sheetFormatPr defaultRowHeight="15"/>
  <cols>
    <col min="1" max="1" width="45" customWidth="1"/>
    <col min="2" max="3" width="23.42578125" customWidth="1"/>
    <col min="4" max="4" width="6.7109375" style="127" customWidth="1"/>
    <col min="5" max="5" width="23.42578125" customWidth="1"/>
    <col min="6" max="6" width="11.42578125" hidden="1" customWidth="1"/>
    <col min="7" max="7" width="12" hidden="1" customWidth="1"/>
  </cols>
  <sheetData>
    <row r="1" spans="1:9" ht="42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ht="18">
      <c r="A2" s="7"/>
      <c r="B2" s="7"/>
      <c r="C2" s="7"/>
      <c r="D2" s="182"/>
      <c r="E2" s="7"/>
    </row>
    <row r="3" spans="1:9" ht="15.75">
      <c r="A3" s="302" t="s">
        <v>143</v>
      </c>
      <c r="B3" s="302"/>
      <c r="C3" s="302"/>
      <c r="D3" s="302"/>
      <c r="E3" s="302"/>
    </row>
    <row r="4" spans="1:9" ht="18">
      <c r="B4" s="7"/>
      <c r="C4" s="8"/>
      <c r="D4" s="183"/>
      <c r="E4" s="8"/>
    </row>
    <row r="5" spans="1:9" ht="15.75">
      <c r="A5" s="302" t="s">
        <v>166</v>
      </c>
      <c r="B5" s="302"/>
      <c r="C5" s="302"/>
      <c r="D5" s="302"/>
      <c r="E5" s="302"/>
    </row>
    <row r="6" spans="1:9" ht="18">
      <c r="A6" s="7"/>
      <c r="B6" s="7"/>
      <c r="C6" s="8"/>
      <c r="D6" s="183"/>
      <c r="E6" s="8"/>
    </row>
    <row r="7" spans="1:9" ht="15.75">
      <c r="A7" s="302" t="s">
        <v>239</v>
      </c>
      <c r="B7" s="302"/>
      <c r="C7" s="302"/>
      <c r="D7" s="302"/>
      <c r="E7" s="302"/>
    </row>
    <row r="8" spans="1:9" ht="18">
      <c r="A8" s="7"/>
      <c r="B8" s="7"/>
      <c r="C8" s="8"/>
      <c r="D8" s="183"/>
      <c r="E8" s="8"/>
    </row>
    <row r="10" spans="1:9" ht="18">
      <c r="A10" s="7"/>
      <c r="B10" s="7"/>
      <c r="C10" s="8"/>
      <c r="D10" s="183"/>
      <c r="E10" s="8"/>
      <c r="F10" s="8"/>
      <c r="G10" s="8"/>
    </row>
    <row r="11" spans="1:9" ht="33.75" customHeight="1">
      <c r="A11" s="135" t="s">
        <v>240</v>
      </c>
      <c r="B11" s="135" t="s">
        <v>172</v>
      </c>
      <c r="C11" s="135" t="s">
        <v>136</v>
      </c>
      <c r="D11" s="184" t="s">
        <v>238</v>
      </c>
      <c r="E11" s="135" t="s">
        <v>134</v>
      </c>
      <c r="F11" s="135" t="s">
        <v>237</v>
      </c>
      <c r="G11" s="135" t="s">
        <v>241</v>
      </c>
    </row>
    <row r="12" spans="1:9">
      <c r="A12" s="181">
        <v>1</v>
      </c>
      <c r="B12" s="181" t="s">
        <v>139</v>
      </c>
      <c r="C12" s="181" t="s">
        <v>140</v>
      </c>
      <c r="D12" s="184" t="s">
        <v>141</v>
      </c>
      <c r="E12" s="181" t="s">
        <v>142</v>
      </c>
      <c r="F12" s="136" t="s">
        <v>242</v>
      </c>
      <c r="G12" s="136" t="s">
        <v>243</v>
      </c>
    </row>
    <row r="13" spans="1:9">
      <c r="A13" s="137" t="s">
        <v>10</v>
      </c>
      <c r="B13" s="138"/>
      <c r="C13" s="138"/>
      <c r="D13" s="184"/>
      <c r="E13" s="138"/>
      <c r="F13" s="139"/>
      <c r="G13" s="139"/>
    </row>
    <row r="14" spans="1:9">
      <c r="A14" s="140" t="s">
        <v>244</v>
      </c>
      <c r="B14" s="141"/>
      <c r="C14" s="141"/>
      <c r="D14" s="184"/>
      <c r="E14" s="141"/>
      <c r="F14" s="139"/>
      <c r="G14" s="139"/>
    </row>
    <row r="15" spans="1:9">
      <c r="A15" s="142" t="s">
        <v>245</v>
      </c>
      <c r="B15" s="143">
        <v>129531</v>
      </c>
      <c r="C15" s="143">
        <v>94020</v>
      </c>
      <c r="D15" s="185">
        <f>C15/B15*100</f>
        <v>72.584941056581059</v>
      </c>
      <c r="E15" s="143">
        <v>229974.72</v>
      </c>
      <c r="F15" s="143" t="e">
        <f>C15/#REF!*100</f>
        <v>#REF!</v>
      </c>
      <c r="G15" s="143" t="e">
        <f>C15/#REF!*100</f>
        <v>#REF!</v>
      </c>
    </row>
    <row r="16" spans="1:9">
      <c r="A16" s="142" t="s">
        <v>246</v>
      </c>
      <c r="B16" s="143">
        <v>129531</v>
      </c>
      <c r="C16" s="143">
        <v>94020</v>
      </c>
      <c r="D16" s="185">
        <f t="shared" ref="D16:D77" si="0">C16/B16*100</f>
        <v>72.584941056581059</v>
      </c>
      <c r="E16" s="143">
        <v>229974.72</v>
      </c>
      <c r="F16" s="143" t="e">
        <f>C16/#REF!*100</f>
        <v>#REF!</v>
      </c>
      <c r="G16" s="143" t="e">
        <f>C16/#REF!*100</f>
        <v>#REF!</v>
      </c>
    </row>
    <row r="17" spans="1:7">
      <c r="A17" s="142" t="s">
        <v>247</v>
      </c>
      <c r="B17" s="143">
        <v>0</v>
      </c>
      <c r="C17" s="143">
        <v>0</v>
      </c>
      <c r="D17" s="185" t="e">
        <f t="shared" si="0"/>
        <v>#DIV/0!</v>
      </c>
      <c r="E17" s="143">
        <v>0</v>
      </c>
      <c r="F17" s="143">
        <v>0</v>
      </c>
      <c r="G17" s="143">
        <v>0</v>
      </c>
    </row>
    <row r="18" spans="1:7" ht="15.6" customHeight="1">
      <c r="A18" s="144" t="s">
        <v>248</v>
      </c>
      <c r="B18" s="145"/>
      <c r="C18" s="145"/>
      <c r="D18" s="185" t="e">
        <f t="shared" si="0"/>
        <v>#DIV/0!</v>
      </c>
      <c r="E18" s="145"/>
      <c r="F18" s="143"/>
      <c r="G18" s="143"/>
    </row>
    <row r="19" spans="1:7" ht="15.6" customHeight="1">
      <c r="A19" s="146" t="s">
        <v>249</v>
      </c>
      <c r="B19" s="143">
        <v>0</v>
      </c>
      <c r="C19" s="143">
        <v>0</v>
      </c>
      <c r="D19" s="185" t="e">
        <f t="shared" si="0"/>
        <v>#DIV/0!</v>
      </c>
      <c r="E19" s="143">
        <v>0</v>
      </c>
      <c r="F19" s="143">
        <v>0</v>
      </c>
      <c r="G19" s="143">
        <v>0</v>
      </c>
    </row>
    <row r="20" spans="1:7" ht="15.6" customHeight="1">
      <c r="A20" s="146" t="s">
        <v>246</v>
      </c>
      <c r="B20" s="143">
        <v>0</v>
      </c>
      <c r="C20" s="143">
        <v>0</v>
      </c>
      <c r="D20" s="185" t="e">
        <f t="shared" si="0"/>
        <v>#DIV/0!</v>
      </c>
      <c r="E20" s="143">
        <v>0</v>
      </c>
      <c r="F20" s="143">
        <v>0</v>
      </c>
      <c r="G20" s="143">
        <v>0</v>
      </c>
    </row>
    <row r="21" spans="1:7" ht="15" customHeight="1">
      <c r="A21" s="146" t="s">
        <v>247</v>
      </c>
      <c r="B21" s="143">
        <v>0</v>
      </c>
      <c r="C21" s="143">
        <v>0</v>
      </c>
      <c r="D21" s="185" t="e">
        <f t="shared" si="0"/>
        <v>#DIV/0!</v>
      </c>
      <c r="E21" s="143">
        <v>0</v>
      </c>
      <c r="F21" s="143">
        <v>0</v>
      </c>
      <c r="G21" s="143">
        <v>0</v>
      </c>
    </row>
    <row r="22" spans="1:7" ht="15.6" hidden="1" customHeight="1">
      <c r="A22" s="147"/>
      <c r="B22" s="143"/>
      <c r="C22" s="143"/>
      <c r="D22" s="185" t="e">
        <f t="shared" si="0"/>
        <v>#DIV/0!</v>
      </c>
      <c r="E22" s="143"/>
      <c r="F22" s="143"/>
      <c r="G22" s="143"/>
    </row>
    <row r="23" spans="1:7" hidden="1">
      <c r="A23" s="148"/>
      <c r="B23" s="149"/>
      <c r="C23" s="149"/>
      <c r="D23" s="185" t="e">
        <f t="shared" si="0"/>
        <v>#DIV/0!</v>
      </c>
      <c r="E23" s="149"/>
      <c r="F23" s="143"/>
      <c r="G23" s="143"/>
    </row>
    <row r="24" spans="1:7" ht="15" hidden="1" customHeight="1">
      <c r="A24" s="150"/>
      <c r="B24" s="149"/>
      <c r="C24" s="149"/>
      <c r="D24" s="185" t="e">
        <f t="shared" si="0"/>
        <v>#DIV/0!</v>
      </c>
      <c r="E24" s="149"/>
      <c r="F24" s="143"/>
      <c r="G24" s="143"/>
    </row>
    <row r="25" spans="1:7">
      <c r="A25" s="151" t="s">
        <v>189</v>
      </c>
      <c r="B25" s="152"/>
      <c r="C25" s="152"/>
      <c r="D25" s="185" t="e">
        <f t="shared" si="0"/>
        <v>#DIV/0!</v>
      </c>
      <c r="E25" s="152"/>
      <c r="F25" s="143"/>
      <c r="G25" s="143"/>
    </row>
    <row r="26" spans="1:7">
      <c r="A26" s="153" t="s">
        <v>250</v>
      </c>
      <c r="B26" s="154"/>
      <c r="C26" s="154"/>
      <c r="D26" s="185" t="e">
        <f t="shared" si="0"/>
        <v>#DIV/0!</v>
      </c>
      <c r="E26" s="154"/>
      <c r="F26" s="143"/>
      <c r="G26" s="143"/>
    </row>
    <row r="27" spans="1:7">
      <c r="A27" s="148" t="s">
        <v>245</v>
      </c>
      <c r="B27" s="143">
        <v>1000</v>
      </c>
      <c r="C27" s="143">
        <v>0</v>
      </c>
      <c r="D27" s="185">
        <f t="shared" si="0"/>
        <v>0</v>
      </c>
      <c r="E27" s="143">
        <v>1000</v>
      </c>
      <c r="F27" s="143" t="e">
        <f>C27/#REF!*100</f>
        <v>#REF!</v>
      </c>
      <c r="G27" s="143" t="e">
        <f>C27/#REF!*100</f>
        <v>#REF!</v>
      </c>
    </row>
    <row r="28" spans="1:7">
      <c r="A28" s="150" t="s">
        <v>251</v>
      </c>
      <c r="B28" s="143">
        <v>1000</v>
      </c>
      <c r="C28" s="143">
        <v>0</v>
      </c>
      <c r="D28" s="185">
        <f t="shared" si="0"/>
        <v>0</v>
      </c>
      <c r="E28" s="143">
        <v>1000</v>
      </c>
      <c r="F28" s="143" t="e">
        <f>C28/#REF!*100</f>
        <v>#REF!</v>
      </c>
      <c r="G28" s="143" t="e">
        <f>C28/#REF!*100</f>
        <v>#REF!</v>
      </c>
    </row>
    <row r="29" spans="1:7">
      <c r="A29" s="150" t="s">
        <v>247</v>
      </c>
      <c r="B29" s="149">
        <f t="shared" ref="B29:E29" si="1">B27-B28</f>
        <v>0</v>
      </c>
      <c r="C29" s="149">
        <f t="shared" si="1"/>
        <v>0</v>
      </c>
      <c r="D29" s="185" t="e">
        <f t="shared" si="0"/>
        <v>#DIV/0!</v>
      </c>
      <c r="E29" s="149">
        <f t="shared" si="1"/>
        <v>0</v>
      </c>
      <c r="F29" s="143" t="e">
        <f>C29/#REF!*100</f>
        <v>#REF!</v>
      </c>
      <c r="G29" s="143"/>
    </row>
    <row r="30" spans="1:7">
      <c r="A30" s="155" t="s">
        <v>252</v>
      </c>
      <c r="B30" s="154"/>
      <c r="C30" s="154"/>
      <c r="D30" s="185" t="e">
        <f t="shared" si="0"/>
        <v>#DIV/0!</v>
      </c>
      <c r="E30" s="154"/>
      <c r="F30" s="143"/>
      <c r="G30" s="143"/>
    </row>
    <row r="31" spans="1:7">
      <c r="A31" s="146" t="s">
        <v>249</v>
      </c>
      <c r="B31" s="149">
        <v>0</v>
      </c>
      <c r="C31" s="149">
        <v>0</v>
      </c>
      <c r="D31" s="185" t="e">
        <f t="shared" si="0"/>
        <v>#DIV/0!</v>
      </c>
      <c r="E31" s="149">
        <v>0</v>
      </c>
      <c r="F31" s="143" t="e">
        <f>C31/#REF!*100</f>
        <v>#REF!</v>
      </c>
      <c r="G31" s="143" t="e">
        <f>C31/#REF!*100</f>
        <v>#REF!</v>
      </c>
    </row>
    <row r="32" spans="1:7">
      <c r="A32" s="150" t="s">
        <v>251</v>
      </c>
      <c r="B32" s="149">
        <v>0</v>
      </c>
      <c r="C32" s="149">
        <v>0</v>
      </c>
      <c r="D32" s="185" t="e">
        <f t="shared" si="0"/>
        <v>#DIV/0!</v>
      </c>
      <c r="E32" s="149">
        <v>0</v>
      </c>
      <c r="F32" s="149">
        <v>0</v>
      </c>
      <c r="G32" s="143" t="e">
        <f>C32/#REF!*100</f>
        <v>#REF!</v>
      </c>
    </row>
    <row r="33" spans="1:7">
      <c r="A33" s="150" t="s">
        <v>247</v>
      </c>
      <c r="B33" s="149">
        <f t="shared" ref="B33:E33" si="2">B31-B32</f>
        <v>0</v>
      </c>
      <c r="C33" s="149">
        <f t="shared" si="2"/>
        <v>0</v>
      </c>
      <c r="D33" s="185" t="e">
        <f t="shared" si="0"/>
        <v>#DIV/0!</v>
      </c>
      <c r="E33" s="149">
        <f t="shared" si="2"/>
        <v>0</v>
      </c>
      <c r="F33" s="143" t="e">
        <f>C33/#REF!*100</f>
        <v>#REF!</v>
      </c>
      <c r="G33" s="143"/>
    </row>
    <row r="34" spans="1:7">
      <c r="A34" s="151" t="s">
        <v>197</v>
      </c>
      <c r="B34" s="152"/>
      <c r="C34" s="152"/>
      <c r="D34" s="185" t="e">
        <f t="shared" si="0"/>
        <v>#DIV/0!</v>
      </c>
      <c r="E34" s="152"/>
      <c r="F34" s="143"/>
      <c r="G34" s="143"/>
    </row>
    <row r="35" spans="1:7">
      <c r="A35" s="153" t="s">
        <v>253</v>
      </c>
      <c r="B35" s="154"/>
      <c r="C35" s="154"/>
      <c r="D35" s="185" t="e">
        <f t="shared" si="0"/>
        <v>#DIV/0!</v>
      </c>
      <c r="E35" s="154"/>
      <c r="F35" s="143"/>
      <c r="G35" s="143"/>
    </row>
    <row r="36" spans="1:7">
      <c r="A36" s="150" t="s">
        <v>245</v>
      </c>
      <c r="B36" s="143">
        <v>6000</v>
      </c>
      <c r="C36" s="143">
        <v>0</v>
      </c>
      <c r="D36" s="185">
        <f t="shared" si="0"/>
        <v>0</v>
      </c>
      <c r="E36" s="143">
        <v>6000</v>
      </c>
      <c r="F36" s="143" t="e">
        <f>C36/#REF!*100</f>
        <v>#REF!</v>
      </c>
      <c r="G36" s="143" t="e">
        <f>C36/#REF!*100</f>
        <v>#REF!</v>
      </c>
    </row>
    <row r="37" spans="1:7">
      <c r="A37" s="150" t="s">
        <v>251</v>
      </c>
      <c r="B37" s="143">
        <v>6000</v>
      </c>
      <c r="C37" s="143">
        <v>0</v>
      </c>
      <c r="D37" s="185">
        <f t="shared" si="0"/>
        <v>0</v>
      </c>
      <c r="E37" s="143">
        <v>6000</v>
      </c>
      <c r="F37" s="143" t="e">
        <f>C37/#REF!*100</f>
        <v>#REF!</v>
      </c>
      <c r="G37" s="143" t="e">
        <f>C37/#REF!*100</f>
        <v>#REF!</v>
      </c>
    </row>
    <row r="38" spans="1:7">
      <c r="A38" s="150" t="s">
        <v>247</v>
      </c>
      <c r="B38" s="149">
        <f t="shared" ref="B38:E38" si="3">B36-B37</f>
        <v>0</v>
      </c>
      <c r="C38" s="149">
        <f t="shared" si="3"/>
        <v>0</v>
      </c>
      <c r="D38" s="185" t="e">
        <f t="shared" si="0"/>
        <v>#DIV/0!</v>
      </c>
      <c r="E38" s="149">
        <f t="shared" si="3"/>
        <v>0</v>
      </c>
      <c r="F38" s="143" t="e">
        <f>C38/#REF!*100</f>
        <v>#REF!</v>
      </c>
      <c r="G38" s="143">
        <v>0</v>
      </c>
    </row>
    <row r="39" spans="1:7">
      <c r="A39" s="155" t="s">
        <v>254</v>
      </c>
      <c r="B39" s="145"/>
      <c r="C39" s="145"/>
      <c r="D39" s="185" t="e">
        <f t="shared" si="0"/>
        <v>#DIV/0!</v>
      </c>
      <c r="E39" s="145"/>
      <c r="F39" s="143"/>
      <c r="G39" s="143"/>
    </row>
    <row r="40" spans="1:7">
      <c r="A40" s="146" t="s">
        <v>249</v>
      </c>
      <c r="B40" s="143">
        <v>0</v>
      </c>
      <c r="C40" s="143">
        <v>0</v>
      </c>
      <c r="D40" s="185" t="e">
        <f t="shared" si="0"/>
        <v>#DIV/0!</v>
      </c>
      <c r="E40" s="143">
        <v>0</v>
      </c>
      <c r="F40" s="143" t="e">
        <f>C40/#REF!*100</f>
        <v>#REF!</v>
      </c>
      <c r="G40" s="143" t="e">
        <f>C40/#REF!*100</f>
        <v>#REF!</v>
      </c>
    </row>
    <row r="41" spans="1:7">
      <c r="A41" s="150" t="s">
        <v>251</v>
      </c>
      <c r="B41" s="143">
        <v>0</v>
      </c>
      <c r="C41" s="143">
        <v>0</v>
      </c>
      <c r="D41" s="185" t="e">
        <f t="shared" si="0"/>
        <v>#DIV/0!</v>
      </c>
      <c r="E41" s="143">
        <v>0</v>
      </c>
      <c r="F41" s="143"/>
      <c r="G41" s="143" t="e">
        <f>C41/#REF!*100</f>
        <v>#REF!</v>
      </c>
    </row>
    <row r="42" spans="1:7">
      <c r="A42" s="150" t="s">
        <v>247</v>
      </c>
      <c r="B42" s="156">
        <f t="shared" ref="B42:E42" si="4">B40-B41</f>
        <v>0</v>
      </c>
      <c r="C42" s="156">
        <f t="shared" si="4"/>
        <v>0</v>
      </c>
      <c r="D42" s="185" t="e">
        <f t="shared" si="0"/>
        <v>#DIV/0!</v>
      </c>
      <c r="E42" s="156">
        <f t="shared" si="4"/>
        <v>0</v>
      </c>
      <c r="F42" s="143" t="e">
        <f>C42/#REF!*100</f>
        <v>#REF!</v>
      </c>
      <c r="G42" s="143"/>
    </row>
    <row r="43" spans="1:7">
      <c r="A43" s="151" t="s">
        <v>255</v>
      </c>
      <c r="B43" s="152"/>
      <c r="C43" s="152"/>
      <c r="D43" s="185" t="e">
        <f t="shared" si="0"/>
        <v>#DIV/0!</v>
      </c>
      <c r="E43" s="152"/>
      <c r="F43" s="143"/>
      <c r="G43" s="143"/>
    </row>
    <row r="44" spans="1:7">
      <c r="A44" s="157" t="s">
        <v>256</v>
      </c>
      <c r="B44" s="154"/>
      <c r="C44" s="154"/>
      <c r="D44" s="185" t="e">
        <f t="shared" si="0"/>
        <v>#DIV/0!</v>
      </c>
      <c r="E44" s="154"/>
      <c r="F44" s="143"/>
      <c r="G44" s="143"/>
    </row>
    <row r="45" spans="1:7">
      <c r="A45" s="150" t="s">
        <v>245</v>
      </c>
      <c r="B45" s="143">
        <v>215594</v>
      </c>
      <c r="C45" s="143">
        <v>-199994</v>
      </c>
      <c r="D45" s="185">
        <f t="shared" si="0"/>
        <v>-92.764177110680251</v>
      </c>
      <c r="E45" s="143">
        <v>15600</v>
      </c>
      <c r="F45" s="143" t="e">
        <f>C45/#REF!*100</f>
        <v>#REF!</v>
      </c>
      <c r="G45" s="143" t="e">
        <f>C45/#REF!*100</f>
        <v>#REF!</v>
      </c>
    </row>
    <row r="46" spans="1:7">
      <c r="A46" s="150" t="s">
        <v>251</v>
      </c>
      <c r="B46" s="143">
        <v>215594</v>
      </c>
      <c r="C46" s="143">
        <v>-199994</v>
      </c>
      <c r="D46" s="185">
        <f t="shared" si="0"/>
        <v>-92.764177110680251</v>
      </c>
      <c r="E46" s="143">
        <v>15600</v>
      </c>
      <c r="F46" s="143" t="e">
        <f>C46/#REF!*100</f>
        <v>#REF!</v>
      </c>
      <c r="G46" s="143" t="e">
        <f>C46/#REF!*100</f>
        <v>#REF!</v>
      </c>
    </row>
    <row r="47" spans="1:7">
      <c r="A47" s="150" t="s">
        <v>247</v>
      </c>
      <c r="B47" s="149">
        <f t="shared" ref="B47:E47" si="5">B45-B46</f>
        <v>0</v>
      </c>
      <c r="C47" s="149">
        <f t="shared" si="5"/>
        <v>0</v>
      </c>
      <c r="D47" s="185" t="e">
        <f t="shared" si="0"/>
        <v>#DIV/0!</v>
      </c>
      <c r="E47" s="149">
        <f t="shared" si="5"/>
        <v>0</v>
      </c>
      <c r="F47" s="143">
        <v>0</v>
      </c>
      <c r="G47" s="143">
        <v>0</v>
      </c>
    </row>
    <row r="48" spans="1:7">
      <c r="A48" s="157" t="s">
        <v>257</v>
      </c>
      <c r="B48" s="145"/>
      <c r="C48" s="145"/>
      <c r="D48" s="185" t="e">
        <f t="shared" si="0"/>
        <v>#DIV/0!</v>
      </c>
      <c r="E48" s="145"/>
      <c r="F48" s="143"/>
      <c r="G48" s="143"/>
    </row>
    <row r="49" spans="1:7">
      <c r="A49" s="146" t="s">
        <v>249</v>
      </c>
      <c r="B49" s="143">
        <v>0</v>
      </c>
      <c r="C49" s="143">
        <v>0</v>
      </c>
      <c r="D49" s="185" t="e">
        <f t="shared" si="0"/>
        <v>#DIV/0!</v>
      </c>
      <c r="E49" s="143">
        <v>0</v>
      </c>
      <c r="F49" s="143">
        <v>0</v>
      </c>
      <c r="G49" s="143">
        <v>0</v>
      </c>
    </row>
    <row r="50" spans="1:7">
      <c r="A50" s="146" t="s">
        <v>258</v>
      </c>
      <c r="B50" s="143">
        <v>0</v>
      </c>
      <c r="C50" s="143">
        <v>0</v>
      </c>
      <c r="D50" s="185" t="e">
        <f t="shared" si="0"/>
        <v>#DIV/0!</v>
      </c>
      <c r="E50" s="143">
        <v>0</v>
      </c>
      <c r="F50" s="143" t="e">
        <f>C50/#REF!*100</f>
        <v>#REF!</v>
      </c>
      <c r="G50" s="143">
        <v>0</v>
      </c>
    </row>
    <row r="51" spans="1:7">
      <c r="A51" s="150" t="s">
        <v>251</v>
      </c>
      <c r="B51" s="143">
        <v>0</v>
      </c>
      <c r="C51" s="143">
        <v>0</v>
      </c>
      <c r="D51" s="185" t="e">
        <f t="shared" si="0"/>
        <v>#DIV/0!</v>
      </c>
      <c r="E51" s="143">
        <v>0</v>
      </c>
      <c r="F51" s="143">
        <v>0</v>
      </c>
      <c r="G51" s="143">
        <v>0</v>
      </c>
    </row>
    <row r="52" spans="1:7">
      <c r="A52" s="150" t="s">
        <v>247</v>
      </c>
      <c r="B52" s="156">
        <f t="shared" ref="B52:E52" si="6">B49-B51</f>
        <v>0</v>
      </c>
      <c r="C52" s="156">
        <f t="shared" si="6"/>
        <v>0</v>
      </c>
      <c r="D52" s="185" t="e">
        <f t="shared" si="0"/>
        <v>#DIV/0!</v>
      </c>
      <c r="E52" s="156">
        <f t="shared" si="6"/>
        <v>0</v>
      </c>
      <c r="F52" s="143">
        <v>0</v>
      </c>
      <c r="G52" s="143">
        <v>0</v>
      </c>
    </row>
    <row r="53" spans="1:7">
      <c r="A53" s="151" t="s">
        <v>179</v>
      </c>
      <c r="B53" s="152"/>
      <c r="C53" s="152"/>
      <c r="D53" s="185" t="e">
        <f t="shared" si="0"/>
        <v>#DIV/0!</v>
      </c>
      <c r="E53" s="152"/>
      <c r="F53" s="143"/>
      <c r="G53" s="143"/>
    </row>
    <row r="54" spans="1:7">
      <c r="A54" s="157" t="s">
        <v>259</v>
      </c>
      <c r="B54" s="154"/>
      <c r="C54" s="154"/>
      <c r="D54" s="185" t="e">
        <f t="shared" si="0"/>
        <v>#DIV/0!</v>
      </c>
      <c r="E54" s="154"/>
      <c r="F54" s="143"/>
      <c r="G54" s="143"/>
    </row>
    <row r="55" spans="1:7">
      <c r="A55" s="150" t="s">
        <v>245</v>
      </c>
      <c r="B55" s="143">
        <v>2338200</v>
      </c>
      <c r="C55" s="143">
        <v>61588.77</v>
      </c>
      <c r="D55" s="185">
        <f t="shared" si="0"/>
        <v>2.6340248909417499</v>
      </c>
      <c r="E55" s="143">
        <f>2372788.77+27000</f>
        <v>2399788.77</v>
      </c>
      <c r="F55" s="143" t="e">
        <f>C55/#REF!*100</f>
        <v>#REF!</v>
      </c>
      <c r="G55" s="143" t="e">
        <f>C55/#REF!*100</f>
        <v>#REF!</v>
      </c>
    </row>
    <row r="56" spans="1:7">
      <c r="A56" s="150" t="s">
        <v>251</v>
      </c>
      <c r="B56" s="156">
        <v>2338200</v>
      </c>
      <c r="C56" s="156">
        <v>61588.77</v>
      </c>
      <c r="D56" s="185">
        <f t="shared" si="0"/>
        <v>2.6340248909417499</v>
      </c>
      <c r="E56" s="156">
        <v>2399788.77</v>
      </c>
      <c r="F56" s="143" t="e">
        <f>C56/#REF!*100</f>
        <v>#REF!</v>
      </c>
      <c r="G56" s="143" t="e">
        <f>C56/#REF!*100</f>
        <v>#REF!</v>
      </c>
    </row>
    <row r="57" spans="1:7">
      <c r="A57" s="150" t="s">
        <v>247</v>
      </c>
      <c r="B57" s="156">
        <f t="shared" ref="B57:E57" si="7">B55-B56</f>
        <v>0</v>
      </c>
      <c r="C57" s="156">
        <f t="shared" si="7"/>
        <v>0</v>
      </c>
      <c r="D57" s="185" t="e">
        <f t="shared" si="0"/>
        <v>#DIV/0!</v>
      </c>
      <c r="E57" s="156">
        <f t="shared" si="7"/>
        <v>0</v>
      </c>
      <c r="F57" s="143" t="e">
        <f>C57/#REF!*100</f>
        <v>#REF!</v>
      </c>
      <c r="G57" s="143">
        <v>0</v>
      </c>
    </row>
    <row r="58" spans="1:7">
      <c r="A58" s="155" t="s">
        <v>260</v>
      </c>
      <c r="B58" s="158"/>
      <c r="C58" s="158"/>
      <c r="D58" s="185" t="e">
        <f t="shared" si="0"/>
        <v>#DIV/0!</v>
      </c>
      <c r="E58" s="158"/>
      <c r="F58" s="143"/>
      <c r="G58" s="143"/>
    </row>
    <row r="59" spans="1:7">
      <c r="A59" s="150" t="s">
        <v>245</v>
      </c>
      <c r="B59" s="143">
        <v>0</v>
      </c>
      <c r="C59" s="143">
        <v>0</v>
      </c>
      <c r="D59" s="185" t="e">
        <f t="shared" si="0"/>
        <v>#DIV/0!</v>
      </c>
      <c r="E59" s="143">
        <v>0</v>
      </c>
      <c r="F59" s="143" t="e">
        <f>C59/#REF!*100</f>
        <v>#REF!</v>
      </c>
      <c r="G59" s="143">
        <v>0</v>
      </c>
    </row>
    <row r="60" spans="1:7">
      <c r="A60" s="150" t="s">
        <v>251</v>
      </c>
      <c r="B60" s="143">
        <v>0</v>
      </c>
      <c r="C60" s="143">
        <v>0</v>
      </c>
      <c r="D60" s="185" t="e">
        <f t="shared" si="0"/>
        <v>#DIV/0!</v>
      </c>
      <c r="E60" s="143">
        <v>0</v>
      </c>
      <c r="F60" s="143" t="e">
        <f>C60/#REF!*100</f>
        <v>#REF!</v>
      </c>
      <c r="G60" s="143">
        <v>0</v>
      </c>
    </row>
    <row r="61" spans="1:7">
      <c r="A61" s="150" t="s">
        <v>247</v>
      </c>
      <c r="B61" s="149">
        <v>0</v>
      </c>
      <c r="C61" s="149">
        <v>0</v>
      </c>
      <c r="D61" s="185" t="e">
        <f t="shared" si="0"/>
        <v>#DIV/0!</v>
      </c>
      <c r="E61" s="149">
        <v>0</v>
      </c>
      <c r="F61" s="143">
        <v>0</v>
      </c>
      <c r="G61" s="143">
        <v>0</v>
      </c>
    </row>
    <row r="62" spans="1:7">
      <c r="A62" s="157" t="s">
        <v>261</v>
      </c>
      <c r="B62" s="145"/>
      <c r="C62" s="145"/>
      <c r="D62" s="185" t="e">
        <f t="shared" si="0"/>
        <v>#DIV/0!</v>
      </c>
      <c r="E62" s="145"/>
      <c r="F62" s="143"/>
      <c r="G62" s="143"/>
    </row>
    <row r="63" spans="1:7">
      <c r="A63" s="146" t="s">
        <v>249</v>
      </c>
      <c r="B63" s="143">
        <v>0</v>
      </c>
      <c r="C63" s="143">
        <v>0</v>
      </c>
      <c r="D63" s="185" t="e">
        <f t="shared" si="0"/>
        <v>#DIV/0!</v>
      </c>
      <c r="E63" s="143">
        <v>0</v>
      </c>
      <c r="F63" s="143">
        <v>0</v>
      </c>
      <c r="G63" s="143">
        <v>0</v>
      </c>
    </row>
    <row r="64" spans="1:7">
      <c r="A64" s="150" t="s">
        <v>251</v>
      </c>
      <c r="B64" s="143">
        <v>0</v>
      </c>
      <c r="C64" s="143">
        <v>0</v>
      </c>
      <c r="D64" s="185" t="e">
        <f t="shared" si="0"/>
        <v>#DIV/0!</v>
      </c>
      <c r="E64" s="143">
        <v>0</v>
      </c>
      <c r="F64" s="143">
        <v>0</v>
      </c>
      <c r="G64" s="143">
        <v>0</v>
      </c>
    </row>
    <row r="65" spans="1:10">
      <c r="A65" s="150" t="s">
        <v>247</v>
      </c>
      <c r="B65" s="156">
        <v>0</v>
      </c>
      <c r="C65" s="156">
        <v>0</v>
      </c>
      <c r="D65" s="185" t="e">
        <f t="shared" si="0"/>
        <v>#DIV/0!</v>
      </c>
      <c r="E65" s="156">
        <v>0</v>
      </c>
      <c r="F65" s="143">
        <v>0</v>
      </c>
      <c r="G65" s="143">
        <v>0</v>
      </c>
    </row>
    <row r="66" spans="1:10" hidden="1">
      <c r="A66" s="159" t="s">
        <v>262</v>
      </c>
      <c r="B66" s="149"/>
      <c r="C66" s="149"/>
      <c r="D66" s="185" t="e">
        <f t="shared" si="0"/>
        <v>#DIV/0!</v>
      </c>
      <c r="E66" s="149"/>
      <c r="F66" s="143"/>
      <c r="G66" s="143"/>
    </row>
    <row r="67" spans="1:10" hidden="1">
      <c r="A67" s="160" t="s">
        <v>263</v>
      </c>
      <c r="B67" s="149"/>
      <c r="C67" s="149"/>
      <c r="D67" s="185" t="e">
        <f t="shared" si="0"/>
        <v>#DIV/0!</v>
      </c>
      <c r="E67" s="149"/>
      <c r="F67" s="143"/>
      <c r="G67" s="143"/>
    </row>
    <row r="68" spans="1:10" ht="13.15" hidden="1" customHeight="1">
      <c r="A68" s="150" t="s">
        <v>245</v>
      </c>
      <c r="B68" s="143"/>
      <c r="C68" s="143"/>
      <c r="D68" s="185" t="e">
        <f t="shared" si="0"/>
        <v>#DIV/0!</v>
      </c>
      <c r="E68" s="143"/>
      <c r="F68" s="143">
        <v>0</v>
      </c>
      <c r="G68" s="143" t="e">
        <f>C68/#REF!*100</f>
        <v>#REF!</v>
      </c>
    </row>
    <row r="69" spans="1:10" ht="16.899999999999999" hidden="1" customHeight="1">
      <c r="A69" s="150" t="s">
        <v>251</v>
      </c>
      <c r="B69" s="161"/>
      <c r="C69" s="161"/>
      <c r="D69" s="185" t="e">
        <f t="shared" si="0"/>
        <v>#DIV/0!</v>
      </c>
      <c r="E69" s="161"/>
      <c r="F69" s="143">
        <v>0</v>
      </c>
      <c r="G69" s="143" t="e">
        <f>C69/#REF!*100</f>
        <v>#REF!</v>
      </c>
      <c r="H69" s="162"/>
      <c r="I69" s="162"/>
      <c r="J69" s="162"/>
    </row>
    <row r="70" spans="1:10" ht="16.899999999999999" hidden="1" customHeight="1">
      <c r="A70" s="150" t="s">
        <v>247</v>
      </c>
      <c r="B70" s="161"/>
      <c r="C70" s="161"/>
      <c r="D70" s="185" t="e">
        <f t="shared" si="0"/>
        <v>#DIV/0!</v>
      </c>
      <c r="E70" s="161"/>
      <c r="F70" s="143">
        <v>0</v>
      </c>
      <c r="G70" s="143">
        <v>0</v>
      </c>
      <c r="H70" s="162"/>
      <c r="I70" s="162"/>
      <c r="J70" s="162"/>
    </row>
    <row r="71" spans="1:10" ht="13.15" hidden="1" customHeight="1">
      <c r="A71" s="163" t="s">
        <v>264</v>
      </c>
      <c r="B71" s="143"/>
      <c r="C71" s="143"/>
      <c r="D71" s="185" t="e">
        <f t="shared" si="0"/>
        <v>#DIV/0!</v>
      </c>
      <c r="E71" s="143"/>
      <c r="F71" s="143"/>
      <c r="G71" s="143"/>
    </row>
    <row r="72" spans="1:10" hidden="1">
      <c r="A72" s="146" t="s">
        <v>249</v>
      </c>
      <c r="B72" s="143"/>
      <c r="C72" s="143"/>
      <c r="D72" s="185" t="e">
        <f t="shared" si="0"/>
        <v>#DIV/0!</v>
      </c>
      <c r="E72" s="143"/>
      <c r="F72" s="143">
        <v>0</v>
      </c>
      <c r="G72" s="143" t="e">
        <f>C72/#REF!*100</f>
        <v>#REF!</v>
      </c>
    </row>
    <row r="73" spans="1:10" hidden="1">
      <c r="A73" s="150" t="s">
        <v>251</v>
      </c>
      <c r="B73" s="143"/>
      <c r="C73" s="143"/>
      <c r="D73" s="185" t="e">
        <f t="shared" si="0"/>
        <v>#DIV/0!</v>
      </c>
      <c r="E73" s="143"/>
      <c r="F73" s="143">
        <v>0</v>
      </c>
      <c r="G73" s="143" t="e">
        <f>C73/#REF!*100</f>
        <v>#REF!</v>
      </c>
    </row>
    <row r="74" spans="1:10" hidden="1">
      <c r="A74" s="150" t="s">
        <v>247</v>
      </c>
      <c r="B74" s="156"/>
      <c r="C74" s="156"/>
      <c r="D74" s="185" t="e">
        <f t="shared" si="0"/>
        <v>#DIV/0!</v>
      </c>
      <c r="E74" s="156"/>
      <c r="F74" s="143">
        <v>0</v>
      </c>
      <c r="G74" s="143">
        <v>0</v>
      </c>
    </row>
    <row r="75" spans="1:10">
      <c r="A75" s="164" t="s">
        <v>265</v>
      </c>
      <c r="B75" s="165">
        <f>B15+B27+B36+B45+B55</f>
        <v>2690325</v>
      </c>
      <c r="C75" s="165">
        <f>C15+C27+C36+C45+C55</f>
        <v>-44385.23</v>
      </c>
      <c r="D75" s="185">
        <f t="shared" si="0"/>
        <v>-1.6498092237926647</v>
      </c>
      <c r="E75" s="190">
        <f>E15+E27+E36+E45+E55</f>
        <v>2652363.4900000002</v>
      </c>
      <c r="F75" s="166" t="e">
        <f>F15+F27+F36+F45+F55</f>
        <v>#REF!</v>
      </c>
      <c r="G75" s="166" t="e">
        <f>G15+G27+G36+G45+G55</f>
        <v>#REF!</v>
      </c>
    </row>
    <row r="76" spans="1:10" ht="13.15" customHeight="1">
      <c r="A76" s="167" t="s">
        <v>266</v>
      </c>
      <c r="B76" s="168">
        <v>2690325</v>
      </c>
      <c r="C76" s="168">
        <f>C16+C20+C28+C32+C37+C41+C46+C51+C56+C60+C64</f>
        <v>-44385.23</v>
      </c>
      <c r="D76" s="185">
        <f t="shared" si="0"/>
        <v>-1.6498092237926647</v>
      </c>
      <c r="E76" s="191">
        <f>E16+E20+E28+E32+E37+E41+E46+E51+E56+E60+E64</f>
        <v>2652363.4900000002</v>
      </c>
      <c r="F76" s="85" t="e">
        <f>F16+F32+F37+F41+F46+F51+F56+F28</f>
        <v>#REF!</v>
      </c>
      <c r="G76" s="85" t="e">
        <f>G16+G32+G37+G41+G46+G51+G56+G28</f>
        <v>#REF!</v>
      </c>
    </row>
    <row r="77" spans="1:10">
      <c r="A77" s="169" t="s">
        <v>267</v>
      </c>
      <c r="B77" s="170">
        <v>0</v>
      </c>
      <c r="C77" s="170">
        <v>0</v>
      </c>
      <c r="D77" s="185" t="e">
        <f t="shared" si="0"/>
        <v>#DIV/0!</v>
      </c>
      <c r="E77" s="170">
        <v>0</v>
      </c>
      <c r="F77" s="156" t="e">
        <f>F19+F31+F40+F49+#REF!+F63</f>
        <v>#REF!</v>
      </c>
      <c r="G77" s="156" t="e">
        <f>G19+G31+G40+G49+#REF!+G63</f>
        <v>#REF!</v>
      </c>
    </row>
  </sheetData>
  <mergeCells count="4">
    <mergeCell ref="A1:I1"/>
    <mergeCell ref="A3:E3"/>
    <mergeCell ref="A5:E5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6" sqref="A6"/>
    </sheetView>
  </sheetViews>
  <sheetFormatPr defaultRowHeight="15"/>
  <cols>
    <col min="1" max="1" width="46.85546875" customWidth="1"/>
    <col min="2" max="2" width="18.7109375" hidden="1" customWidth="1"/>
    <col min="3" max="4" width="25.42578125" customWidth="1"/>
    <col min="5" max="5" width="7" customWidth="1"/>
    <col min="6" max="6" width="25.42578125" customWidth="1"/>
    <col min="7" max="7" width="11.7109375" bestFit="1" customWidth="1"/>
  </cols>
  <sheetData>
    <row r="1" spans="1:9" ht="72" customHeigh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</row>
    <row r="2" spans="1:9" ht="18">
      <c r="A2" s="7"/>
      <c r="B2" s="7"/>
      <c r="C2" s="7"/>
      <c r="D2" s="7"/>
      <c r="E2" s="7"/>
    </row>
    <row r="3" spans="1:9" ht="15.75">
      <c r="A3" s="302" t="s">
        <v>143</v>
      </c>
      <c r="B3" s="302"/>
      <c r="C3" s="302"/>
      <c r="D3" s="302"/>
      <c r="E3" s="27"/>
    </row>
    <row r="4" spans="1:9" ht="18">
      <c r="A4" s="7"/>
      <c r="B4" s="7"/>
      <c r="C4" s="8"/>
      <c r="D4" s="8"/>
      <c r="E4" s="8"/>
    </row>
    <row r="5" spans="1:9" ht="15.75">
      <c r="A5" s="302" t="s">
        <v>166</v>
      </c>
      <c r="B5" s="302"/>
      <c r="C5" s="302"/>
      <c r="D5" s="302"/>
      <c r="E5" s="27"/>
    </row>
    <row r="6" spans="1:9" ht="18">
      <c r="A6" s="7"/>
      <c r="B6" s="7"/>
      <c r="C6" s="8"/>
      <c r="D6" s="8"/>
      <c r="E6" s="8"/>
    </row>
    <row r="7" spans="1:9" ht="15.75">
      <c r="A7" s="302" t="s">
        <v>268</v>
      </c>
      <c r="B7" s="302"/>
      <c r="C7" s="302"/>
      <c r="D7" s="302"/>
      <c r="E7" s="27"/>
    </row>
    <row r="8" spans="1:9" ht="18">
      <c r="A8" s="7"/>
      <c r="B8" s="7"/>
      <c r="C8" s="8"/>
      <c r="D8" s="8"/>
      <c r="E8" s="8"/>
    </row>
    <row r="9" spans="1:9" ht="25.5">
      <c r="A9" s="171" t="s">
        <v>240</v>
      </c>
      <c r="B9" s="172" t="s">
        <v>269</v>
      </c>
      <c r="C9" s="171" t="s">
        <v>270</v>
      </c>
      <c r="D9" s="171" t="s">
        <v>136</v>
      </c>
      <c r="E9" s="184" t="s">
        <v>238</v>
      </c>
      <c r="F9" s="171" t="s">
        <v>288</v>
      </c>
    </row>
    <row r="10" spans="1:9">
      <c r="A10" s="130" t="s">
        <v>138</v>
      </c>
      <c r="B10" s="129"/>
      <c r="C10" s="129" t="s">
        <v>139</v>
      </c>
      <c r="D10" s="129" t="s">
        <v>140</v>
      </c>
      <c r="E10" s="186" t="s">
        <v>141</v>
      </c>
      <c r="F10" s="129" t="s">
        <v>142</v>
      </c>
    </row>
    <row r="11" spans="1:9" s="4" customFormat="1">
      <c r="A11" s="173" t="s">
        <v>266</v>
      </c>
      <c r="B11" s="174">
        <f>B12+B18+B15</f>
        <v>14110332.259999998</v>
      </c>
      <c r="C11" s="174">
        <f>C12+C18</f>
        <v>2690325</v>
      </c>
      <c r="D11" s="174">
        <f>D12+D18</f>
        <v>-44385.23</v>
      </c>
      <c r="E11" s="189">
        <f>D11/C11*100</f>
        <v>-1.6498092237926647</v>
      </c>
      <c r="F11" s="188">
        <f>F12+F18</f>
        <v>2652363.4900000002</v>
      </c>
      <c r="G11" s="187"/>
    </row>
    <row r="12" spans="1:9" s="4" customFormat="1">
      <c r="A12" s="175" t="s">
        <v>271</v>
      </c>
      <c r="B12" s="176">
        <f>B13</f>
        <v>34270.120000000003</v>
      </c>
      <c r="C12" s="176">
        <f t="shared" ref="C12:F13" si="0">C13</f>
        <v>6000</v>
      </c>
      <c r="D12" s="176">
        <f t="shared" si="0"/>
        <v>0</v>
      </c>
      <c r="E12" s="189">
        <f t="shared" ref="E12:E28" si="1">D12/C12*100</f>
        <v>0</v>
      </c>
      <c r="F12" s="176">
        <f t="shared" si="0"/>
        <v>0</v>
      </c>
    </row>
    <row r="13" spans="1:9" s="4" customFormat="1">
      <c r="A13" s="177" t="s">
        <v>272</v>
      </c>
      <c r="B13" s="2">
        <f>B14</f>
        <v>34270.120000000003</v>
      </c>
      <c r="C13" s="2">
        <f t="shared" si="0"/>
        <v>6000</v>
      </c>
      <c r="D13" s="2">
        <f t="shared" si="0"/>
        <v>0</v>
      </c>
      <c r="E13" s="189">
        <f t="shared" si="1"/>
        <v>0</v>
      </c>
      <c r="F13" s="2">
        <f t="shared" si="0"/>
        <v>0</v>
      </c>
    </row>
    <row r="14" spans="1:9">
      <c r="A14" s="178" t="s">
        <v>273</v>
      </c>
      <c r="B14" s="3">
        <v>34270.120000000003</v>
      </c>
      <c r="C14" s="3">
        <v>6000</v>
      </c>
      <c r="D14" s="3">
        <v>0</v>
      </c>
      <c r="E14" s="189">
        <f t="shared" si="1"/>
        <v>0</v>
      </c>
      <c r="F14" s="3">
        <v>0</v>
      </c>
    </row>
    <row r="15" spans="1:9">
      <c r="A15" s="179" t="s">
        <v>274</v>
      </c>
      <c r="B15" s="2">
        <f>B16</f>
        <v>22531.51</v>
      </c>
      <c r="C15" s="2">
        <v>0</v>
      </c>
      <c r="D15" s="2">
        <v>0</v>
      </c>
      <c r="E15" s="189" t="e">
        <f t="shared" si="1"/>
        <v>#DIV/0!</v>
      </c>
      <c r="F15" s="2" t="s">
        <v>336</v>
      </c>
    </row>
    <row r="16" spans="1:9">
      <c r="A16" s="179" t="s">
        <v>275</v>
      </c>
      <c r="B16" s="2">
        <f>B17</f>
        <v>22531.51</v>
      </c>
      <c r="C16" s="2">
        <v>0</v>
      </c>
      <c r="D16" s="2">
        <v>0</v>
      </c>
      <c r="E16" s="189" t="e">
        <f t="shared" si="1"/>
        <v>#DIV/0!</v>
      </c>
      <c r="F16" s="2">
        <v>0</v>
      </c>
    </row>
    <row r="17" spans="1:6">
      <c r="A17" s="178" t="s">
        <v>276</v>
      </c>
      <c r="B17" s="3">
        <v>22531.51</v>
      </c>
      <c r="C17" s="3">
        <v>0</v>
      </c>
      <c r="D17" s="3">
        <v>0</v>
      </c>
      <c r="E17" s="189" t="e">
        <f t="shared" si="1"/>
        <v>#DIV/0!</v>
      </c>
      <c r="F17" s="3">
        <v>0</v>
      </c>
    </row>
    <row r="18" spans="1:6" s="4" customFormat="1">
      <c r="A18" s="175" t="s">
        <v>277</v>
      </c>
      <c r="B18" s="176">
        <f t="shared" ref="B18:D18" si="2">B19+B23+B25+B27+B21</f>
        <v>14053530.629999999</v>
      </c>
      <c r="C18" s="176">
        <f t="shared" si="2"/>
        <v>2684325</v>
      </c>
      <c r="D18" s="176">
        <f t="shared" si="2"/>
        <v>-44385.23</v>
      </c>
      <c r="E18" s="189">
        <f t="shared" si="1"/>
        <v>-1.6534968753783539</v>
      </c>
      <c r="F18" s="176">
        <f>F19+F23+F25+F27+F21</f>
        <v>2652363.4900000002</v>
      </c>
    </row>
    <row r="19" spans="1:6" s="4" customFormat="1">
      <c r="A19" s="177" t="s">
        <v>278</v>
      </c>
      <c r="B19" s="2">
        <f>B20</f>
        <v>12139879.17</v>
      </c>
      <c r="C19" s="2">
        <f t="shared" ref="C19:F19" si="3">C20</f>
        <v>2311044</v>
      </c>
      <c r="D19" s="2">
        <f t="shared" si="3"/>
        <v>14676</v>
      </c>
      <c r="E19" s="189">
        <f t="shared" si="1"/>
        <v>0.6350376712862239</v>
      </c>
      <c r="F19" s="2">
        <f t="shared" si="3"/>
        <v>2331395</v>
      </c>
    </row>
    <row r="20" spans="1:6">
      <c r="A20" s="178" t="s">
        <v>279</v>
      </c>
      <c r="B20" s="3">
        <v>12139879.17</v>
      </c>
      <c r="C20" s="3">
        <v>2311044</v>
      </c>
      <c r="D20" s="3">
        <v>14676</v>
      </c>
      <c r="E20" s="189">
        <f t="shared" si="1"/>
        <v>0.6350376712862239</v>
      </c>
      <c r="F20" s="3">
        <v>2331395</v>
      </c>
    </row>
    <row r="21" spans="1:6">
      <c r="A21" s="179" t="s">
        <v>280</v>
      </c>
      <c r="B21" s="2">
        <f>B22</f>
        <v>54500</v>
      </c>
      <c r="C21" s="2">
        <f>C22</f>
        <v>70000</v>
      </c>
      <c r="D21" s="2">
        <f t="shared" ref="D21:F21" si="4">D22</f>
        <v>0</v>
      </c>
      <c r="E21" s="189">
        <f t="shared" si="1"/>
        <v>0</v>
      </c>
      <c r="F21" s="2">
        <f t="shared" si="4"/>
        <v>70000</v>
      </c>
    </row>
    <row r="22" spans="1:6">
      <c r="A22" s="178" t="s">
        <v>281</v>
      </c>
      <c r="B22" s="3">
        <v>54500</v>
      </c>
      <c r="C22" s="3">
        <v>70000</v>
      </c>
      <c r="D22" s="3">
        <v>0</v>
      </c>
      <c r="E22" s="189">
        <f t="shared" si="1"/>
        <v>0</v>
      </c>
      <c r="F22" s="3">
        <v>70000</v>
      </c>
    </row>
    <row r="23" spans="1:6" s="4" customFormat="1">
      <c r="A23" s="180" t="s">
        <v>282</v>
      </c>
      <c r="B23" s="2">
        <f>B24</f>
        <v>425010.02</v>
      </c>
      <c r="C23" s="2">
        <f t="shared" ref="C23:F23" si="5">C24</f>
        <v>58600</v>
      </c>
      <c r="D23" s="2">
        <f t="shared" si="5"/>
        <v>0</v>
      </c>
      <c r="E23" s="189">
        <f t="shared" si="1"/>
        <v>0</v>
      </c>
      <c r="F23" s="2">
        <f t="shared" si="5"/>
        <v>58600</v>
      </c>
    </row>
    <row r="24" spans="1:6">
      <c r="A24" s="178" t="s">
        <v>283</v>
      </c>
      <c r="B24" s="3">
        <v>425010.02</v>
      </c>
      <c r="C24" s="3">
        <v>58600</v>
      </c>
      <c r="D24" s="3">
        <v>0</v>
      </c>
      <c r="E24" s="189">
        <f t="shared" si="1"/>
        <v>0</v>
      </c>
      <c r="F24" s="3">
        <v>58600</v>
      </c>
    </row>
    <row r="25" spans="1:6" s="4" customFormat="1">
      <c r="A25" s="179" t="s">
        <v>284</v>
      </c>
      <c r="B25" s="2">
        <f>B26</f>
        <v>8256.75</v>
      </c>
      <c r="C25" s="2">
        <f t="shared" ref="C25:F25" si="6">C26</f>
        <v>53531</v>
      </c>
      <c r="D25" s="2">
        <f t="shared" si="6"/>
        <v>0</v>
      </c>
      <c r="E25" s="189">
        <f t="shared" si="1"/>
        <v>0</v>
      </c>
      <c r="F25" s="2">
        <f t="shared" si="6"/>
        <v>60279.72</v>
      </c>
    </row>
    <row r="26" spans="1:6">
      <c r="A26" s="178" t="s">
        <v>285</v>
      </c>
      <c r="B26" s="3">
        <v>8256.75</v>
      </c>
      <c r="C26" s="3">
        <v>53531</v>
      </c>
      <c r="D26" s="3">
        <v>0</v>
      </c>
      <c r="E26" s="189">
        <f t="shared" si="1"/>
        <v>0</v>
      </c>
      <c r="F26" s="3">
        <v>60279.72</v>
      </c>
    </row>
    <row r="27" spans="1:6" s="4" customFormat="1">
      <c r="A27" s="179" t="s">
        <v>286</v>
      </c>
      <c r="B27" s="2">
        <f>B28</f>
        <v>1425884.69</v>
      </c>
      <c r="C27" s="2">
        <f t="shared" ref="C27:F27" si="7">C28</f>
        <v>191150</v>
      </c>
      <c r="D27" s="2">
        <f t="shared" si="7"/>
        <v>-59061.23</v>
      </c>
      <c r="E27" s="189">
        <f t="shared" si="1"/>
        <v>-30.897844624640335</v>
      </c>
      <c r="F27" s="2">
        <f t="shared" si="7"/>
        <v>132088.76999999999</v>
      </c>
    </row>
    <row r="28" spans="1:6">
      <c r="A28" s="178" t="s">
        <v>287</v>
      </c>
      <c r="B28" s="3">
        <v>1425884.69</v>
      </c>
      <c r="C28" s="3">
        <v>191150</v>
      </c>
      <c r="D28" s="3">
        <v>-59061.23</v>
      </c>
      <c r="E28" s="189">
        <f t="shared" si="1"/>
        <v>-30.897844624640335</v>
      </c>
      <c r="F28" s="3">
        <v>132088.76999999999</v>
      </c>
    </row>
  </sheetData>
  <mergeCells count="4">
    <mergeCell ref="A3:D3"/>
    <mergeCell ref="A5:D5"/>
    <mergeCell ref="A7:D7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PH I RH PREMA EK.KL.</vt:lpstr>
      <vt:lpstr>POSEBNI DIO 4 RAZINA</vt:lpstr>
      <vt:lpstr>POSEBNI DIO 2 RAZINA </vt:lpstr>
      <vt:lpstr>PH I RH PREMA IZVORIMA</vt:lpstr>
      <vt:lpstr>RASHODI PREMA FUNKC.KL.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Blagajna</cp:lastModifiedBy>
  <cp:lastPrinted>2025-10-20T09:45:26Z</cp:lastPrinted>
  <dcterms:created xsi:type="dcterms:W3CDTF">2025-09-04T12:17:18Z</dcterms:created>
  <dcterms:modified xsi:type="dcterms:W3CDTF">2025-11-12T11:56:13Z</dcterms:modified>
</cp:coreProperties>
</file>