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Blagajna\Desktop\FIN IZVJ . 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E329" i="9" s="1"/>
  <c r="B329" i="9" s="1"/>
  <c r="G329" i="9"/>
  <c r="F329" i="9"/>
  <c r="H328" i="9"/>
  <c r="E328" i="9" s="1"/>
  <c r="B328" i="9" s="1"/>
  <c r="G328" i="9"/>
  <c r="F328" i="9"/>
  <c r="H327" i="9"/>
  <c r="E327" i="9" s="1"/>
  <c r="B327" i="9" s="1"/>
  <c r="G327" i="9"/>
  <c r="F327" i="9"/>
  <c r="H326" i="9"/>
  <c r="G326" i="9"/>
  <c r="F326" i="9"/>
  <c r="H325" i="9"/>
  <c r="G325" i="9"/>
  <c r="F325" i="9"/>
  <c r="E325" i="9"/>
  <c r="B325" i="9" s="1"/>
  <c r="H324" i="9"/>
  <c r="E324" i="9" s="1"/>
  <c r="B324" i="9" s="1"/>
  <c r="G324" i="9"/>
  <c r="F324" i="9"/>
  <c r="H323" i="9"/>
  <c r="G323" i="9"/>
  <c r="F323" i="9"/>
  <c r="E323" i="9"/>
  <c r="B323" i="9" s="1"/>
  <c r="H322" i="9"/>
  <c r="G322" i="9"/>
  <c r="F322" i="9"/>
  <c r="H321" i="9"/>
  <c r="G321" i="9"/>
  <c r="F321" i="9"/>
  <c r="E321" i="9"/>
  <c r="B321" i="9" s="1"/>
  <c r="H320" i="9"/>
  <c r="E320" i="9" s="1"/>
  <c r="B320" i="9" s="1"/>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E284" i="9"/>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E247" i="9"/>
  <c r="M246" i="9"/>
  <c r="L246" i="9"/>
  <c r="F246" i="9"/>
  <c r="E246" i="9"/>
  <c r="B246" i="9"/>
  <c r="M245" i="9"/>
  <c r="L245" i="9"/>
  <c r="E245" i="9"/>
  <c r="M244" i="9"/>
  <c r="L244" i="9"/>
  <c r="F244" i="9" s="1"/>
  <c r="B244" i="9" s="1"/>
  <c r="E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E166" i="9" s="1"/>
  <c r="B166" i="9" s="1"/>
  <c r="G166" i="9"/>
  <c r="F166" i="9"/>
  <c r="H165" i="9"/>
  <c r="E165" i="9" s="1"/>
  <c r="B165" i="9" s="1"/>
  <c r="G165" i="9"/>
  <c r="F165" i="9"/>
  <c r="H164" i="9"/>
  <c r="G164" i="9"/>
  <c r="F164" i="9"/>
  <c r="E164" i="9"/>
  <c r="B164" i="9" s="1"/>
  <c r="H163" i="9"/>
  <c r="E163" i="9" s="1"/>
  <c r="B163" i="9" s="1"/>
  <c r="G163" i="9"/>
  <c r="F163" i="9"/>
  <c r="H162" i="9"/>
  <c r="E162" i="9" s="1"/>
  <c r="B162" i="9" s="1"/>
  <c r="G162" i="9"/>
  <c r="F162" i="9"/>
  <c r="H161" i="9"/>
  <c r="E161" i="9" s="1"/>
  <c r="B161" i="9" s="1"/>
  <c r="G161" i="9"/>
  <c r="F161" i="9"/>
  <c r="H160" i="9"/>
  <c r="G160" i="9"/>
  <c r="F160" i="9"/>
  <c r="E160" i="9"/>
  <c r="B160" i="9" s="1"/>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E142" i="9" s="1"/>
  <c r="B142" i="9" s="1"/>
  <c r="G142" i="9"/>
  <c r="F142" i="9"/>
  <c r="H141" i="9"/>
  <c r="E141" i="9" s="1"/>
  <c r="B141" i="9" s="1"/>
  <c r="G141" i="9"/>
  <c r="F141" i="9"/>
  <c r="H140" i="9"/>
  <c r="G140" i="9"/>
  <c r="F140" i="9"/>
  <c r="E140" i="9"/>
  <c r="B140" i="9" s="1"/>
  <c r="H139" i="9"/>
  <c r="E139" i="9" s="1"/>
  <c r="B139" i="9" s="1"/>
  <c r="G139" i="9"/>
  <c r="F139" i="9"/>
  <c r="H138" i="9"/>
  <c r="E138" i="9" s="1"/>
  <c r="B138" i="9" s="1"/>
  <c r="G138" i="9"/>
  <c r="F138" i="9"/>
  <c r="H137" i="9"/>
  <c r="E137" i="9" s="1"/>
  <c r="B137" i="9" s="1"/>
  <c r="G137" i="9"/>
  <c r="F137" i="9"/>
  <c r="H136" i="9"/>
  <c r="G136" i="9"/>
  <c r="F136" i="9"/>
  <c r="E136" i="9"/>
  <c r="B136" i="9" s="1"/>
  <c r="H135" i="9"/>
  <c r="E135" i="9" s="1"/>
  <c r="B135" i="9" s="1"/>
  <c r="G135" i="9"/>
  <c r="F135" i="9"/>
  <c r="H134" i="9"/>
  <c r="E134" i="9" s="1"/>
  <c r="B134" i="9" s="1"/>
  <c r="G134" i="9"/>
  <c r="F134" i="9"/>
  <c r="H133" i="9"/>
  <c r="E133" i="9" s="1"/>
  <c r="B133" i="9" s="1"/>
  <c r="G133" i="9"/>
  <c r="F133" i="9"/>
  <c r="H132" i="9"/>
  <c r="G132" i="9"/>
  <c r="F132" i="9"/>
  <c r="E132" i="9"/>
  <c r="B132" i="9" s="1"/>
  <c r="H131" i="9"/>
  <c r="E131" i="9" s="1"/>
  <c r="B131" i="9" s="1"/>
  <c r="G131" i="9"/>
  <c r="F131" i="9"/>
  <c r="H130" i="9"/>
  <c r="E130" i="9" s="1"/>
  <c r="B130" i="9" s="1"/>
  <c r="G130" i="9"/>
  <c r="F130" i="9"/>
  <c r="H129" i="9"/>
  <c r="E129" i="9" s="1"/>
  <c r="B129" i="9" s="1"/>
  <c r="G129" i="9"/>
  <c r="F129" i="9"/>
  <c r="H128" i="9"/>
  <c r="G128" i="9"/>
  <c r="F128" i="9"/>
  <c r="E128" i="9"/>
  <c r="B128" i="9" s="1"/>
  <c r="H127" i="9"/>
  <c r="E127" i="9" s="1"/>
  <c r="B127" i="9" s="1"/>
  <c r="G127" i="9"/>
  <c r="F127" i="9"/>
  <c r="H126" i="9"/>
  <c r="E126" i="9" s="1"/>
  <c r="B126" i="9" s="1"/>
  <c r="G126" i="9"/>
  <c r="F126" i="9"/>
  <c r="H125" i="9"/>
  <c r="E125" i="9" s="1"/>
  <c r="B125" i="9" s="1"/>
  <c r="G125" i="9"/>
  <c r="F125" i="9"/>
  <c r="H124" i="9"/>
  <c r="G124" i="9"/>
  <c r="F124" i="9"/>
  <c r="E124" i="9"/>
  <c r="B124" i="9" s="1"/>
  <c r="H123" i="9"/>
  <c r="E123" i="9" s="1"/>
  <c r="B123" i="9" s="1"/>
  <c r="G123" i="9"/>
  <c r="F123" i="9"/>
  <c r="H122" i="9"/>
  <c r="E122" i="9" s="1"/>
  <c r="B122" i="9" s="1"/>
  <c r="G122" i="9"/>
  <c r="F122" i="9"/>
  <c r="H121" i="9"/>
  <c r="E121" i="9" s="1"/>
  <c r="B121" i="9" s="1"/>
  <c r="G121" i="9"/>
  <c r="F121" i="9"/>
  <c r="H120" i="9"/>
  <c r="G120" i="9"/>
  <c r="F120" i="9"/>
  <c r="E120" i="9"/>
  <c r="B120" i="9" s="1"/>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G107" i="9"/>
  <c r="F107" i="9"/>
  <c r="E107" i="9"/>
  <c r="B107" i="9" s="1"/>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E101" i="9"/>
  <c r="B101" i="9" s="1"/>
  <c r="H100" i="9"/>
  <c r="E100" i="9" s="1"/>
  <c r="B100" i="9" s="1"/>
  <c r="G100" i="9"/>
  <c r="F100" i="9"/>
  <c r="H99" i="9"/>
  <c r="E99" i="9" s="1"/>
  <c r="B99" i="9" s="1"/>
  <c r="G99" i="9"/>
  <c r="F99" i="9"/>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E83" i="9" s="1"/>
  <c r="B83" i="9" s="1"/>
  <c r="G83" i="9"/>
  <c r="F83" i="9"/>
  <c r="H82" i="9"/>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G74" i="9"/>
  <c r="F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E36" i="9" s="1"/>
  <c r="B36" i="9" s="1"/>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G29" i="9"/>
  <c r="F29" i="9"/>
  <c r="E29" i="9"/>
  <c r="B29" i="9"/>
  <c r="H28" i="9"/>
  <c r="G28" i="9"/>
  <c r="F28" i="9"/>
  <c r="E28" i="9"/>
  <c r="B28" i="9" s="1"/>
  <c r="H27" i="9"/>
  <c r="E27" i="9" s="1"/>
  <c r="B27" i="9" s="1"/>
  <c r="G27" i="9"/>
  <c r="F27" i="9"/>
  <c r="H26" i="9"/>
  <c r="G26" i="9"/>
  <c r="F26" i="9"/>
  <c r="E26" i="9"/>
  <c r="B26" i="9" s="1"/>
  <c r="H25" i="9"/>
  <c r="G25" i="9"/>
  <c r="F25" i="9"/>
  <c r="E25" i="9"/>
  <c r="B25" i="9" s="1"/>
  <c r="F24" i="9"/>
  <c r="F4" i="9"/>
  <c r="O3" i="9"/>
  <c r="G296" i="9" s="1"/>
  <c r="E296" i="9" s="1"/>
  <c r="B296" i="9" s="1"/>
  <c r="I3" i="9"/>
  <c r="H3" i="9"/>
  <c r="G3" i="9"/>
  <c r="D104" i="8"/>
  <c r="I41" i="3" s="1"/>
  <c r="D97" i="8"/>
  <c r="D92" i="8"/>
  <c r="D87" i="8"/>
  <c r="D82" i="8"/>
  <c r="D77" i="8"/>
  <c r="D72" i="8"/>
  <c r="D67" i="8"/>
  <c r="D62" i="8"/>
  <c r="D57" i="8"/>
  <c r="D52" i="8"/>
  <c r="D51" i="8"/>
  <c r="D46" i="8"/>
  <c r="D45" i="8"/>
  <c r="D37" i="8"/>
  <c r="D27" i="8"/>
  <c r="D25" i="8" s="1"/>
  <c r="C1602"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1281" i="1" s="1"/>
  <c r="H1281" i="1" s="1"/>
  <c r="D277" i="5"/>
  <c r="F277" i="5" s="1"/>
  <c r="F276" i="5"/>
  <c r="F275" i="5"/>
  <c r="E274" i="5"/>
  <c r="D1278" i="1" s="1"/>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D1260" i="1" s="1"/>
  <c r="H1260" i="1" s="1"/>
  <c r="D256" i="5"/>
  <c r="D255" i="5"/>
  <c r="F254" i="5"/>
  <c r="F253" i="5"/>
  <c r="E252" i="5"/>
  <c r="D1256" i="1" s="1"/>
  <c r="H1256" i="1" s="1"/>
  <c r="D252" i="5"/>
  <c r="F250" i="5"/>
  <c r="F249" i="5"/>
  <c r="E248" i="5"/>
  <c r="D1252" i="1" s="1"/>
  <c r="H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D373" i="4"/>
  <c r="F373" i="4" s="1"/>
  <c r="F372" i="4"/>
  <c r="F371" i="4"/>
  <c r="F370" i="4"/>
  <c r="F369" i="4"/>
  <c r="F368" i="4"/>
  <c r="F367" i="4"/>
  <c r="E366" i="4"/>
  <c r="D366" i="4"/>
  <c r="F366" i="4" s="1"/>
  <c r="F365" i="4"/>
  <c r="F364" i="4"/>
  <c r="F363" i="4"/>
  <c r="E362" i="4"/>
  <c r="E361" i="4" s="1"/>
  <c r="E360"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E273" i="4"/>
  <c r="F272" i="4"/>
  <c r="F271" i="4"/>
  <c r="F270" i="4"/>
  <c r="E269" i="4"/>
  <c r="D269" i="4"/>
  <c r="F268" i="4"/>
  <c r="F267" i="4"/>
  <c r="F266" i="4"/>
  <c r="F265" i="4"/>
  <c r="F264" i="4"/>
  <c r="E263" i="4"/>
  <c r="D259" i="1" s="1"/>
  <c r="H259" i="1"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30" i="4"/>
  <c r="D230" i="4"/>
  <c r="F229" i="4"/>
  <c r="F228" i="4"/>
  <c r="F227" i="4"/>
  <c r="F226" i="4"/>
  <c r="E225" i="4"/>
  <c r="E221" i="4" s="1"/>
  <c r="D225" i="4"/>
  <c r="F225" i="4" s="1"/>
  <c r="F224" i="4"/>
  <c r="F223"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0" i="1" s="1"/>
  <c r="H190" i="1" s="1"/>
  <c r="D194" i="4"/>
  <c r="D16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H150" i="1" s="1"/>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E125" i="4"/>
  <c r="D121" i="1" s="1"/>
  <c r="H121" i="1"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2" i="4"/>
  <c r="D82" i="4"/>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E49" i="4"/>
  <c r="D45" i="1" s="1"/>
  <c r="H45" i="1"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E7"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5" i="1" s="1"/>
  <c r="G1684" i="1"/>
  <c r="C1684" i="1"/>
  <c r="H1684" i="1" s="1"/>
  <c r="C1683" i="1"/>
  <c r="G1683" i="1" s="1"/>
  <c r="G1682" i="1"/>
  <c r="C1682" i="1"/>
  <c r="H1682" i="1" s="1"/>
  <c r="G1680" i="1"/>
  <c r="C1680" i="1"/>
  <c r="H1680" i="1" s="1"/>
  <c r="C1679" i="1"/>
  <c r="G1679" i="1" s="1"/>
  <c r="G1678" i="1"/>
  <c r="C1678" i="1"/>
  <c r="H1678" i="1" s="1"/>
  <c r="C1677" i="1"/>
  <c r="G1677" i="1" s="1"/>
  <c r="G1676" i="1"/>
  <c r="C1676" i="1"/>
  <c r="H1676" i="1" s="1"/>
  <c r="C1675" i="1"/>
  <c r="G1675" i="1" s="1"/>
  <c r="G1674" i="1"/>
  <c r="C1674" i="1"/>
  <c r="H1674" i="1" s="1"/>
  <c r="C1673" i="1"/>
  <c r="G1673" i="1" s="1"/>
  <c r="G1672" i="1"/>
  <c r="C1672" i="1"/>
  <c r="H1672" i="1" s="1"/>
  <c r="C1671" i="1"/>
  <c r="G1671" i="1" s="1"/>
  <c r="G1670" i="1"/>
  <c r="C1670" i="1"/>
  <c r="H1670" i="1" s="1"/>
  <c r="C1669" i="1"/>
  <c r="G1669" i="1" s="1"/>
  <c r="G1668" i="1"/>
  <c r="C1668" i="1"/>
  <c r="H1668" i="1" s="1"/>
  <c r="C1667" i="1"/>
  <c r="G1667" i="1" s="1"/>
  <c r="G1666" i="1"/>
  <c r="C1666" i="1"/>
  <c r="H1666" i="1" s="1"/>
  <c r="C1665" i="1"/>
  <c r="G1665" i="1" s="1"/>
  <c r="G1664" i="1"/>
  <c r="C1664" i="1"/>
  <c r="H1664" i="1" s="1"/>
  <c r="C1663" i="1"/>
  <c r="G1663" i="1" s="1"/>
  <c r="G1662" i="1"/>
  <c r="C1662" i="1"/>
  <c r="H1662" i="1" s="1"/>
  <c r="C1661" i="1"/>
  <c r="G1661" i="1" s="1"/>
  <c r="G1660" i="1"/>
  <c r="C1660" i="1"/>
  <c r="H1660" i="1" s="1"/>
  <c r="C1659" i="1"/>
  <c r="G1659" i="1" s="1"/>
  <c r="G1658" i="1"/>
  <c r="C1658" i="1"/>
  <c r="H1658" i="1" s="1"/>
  <c r="C1657" i="1"/>
  <c r="G1657" i="1" s="1"/>
  <c r="G1656" i="1"/>
  <c r="C1656" i="1"/>
  <c r="H1656" i="1" s="1"/>
  <c r="C1655" i="1"/>
  <c r="G1655" i="1" s="1"/>
  <c r="G1654" i="1"/>
  <c r="C1654" i="1"/>
  <c r="H1654" i="1" s="1"/>
  <c r="C1653" i="1"/>
  <c r="G1653" i="1" s="1"/>
  <c r="G1652" i="1"/>
  <c r="C1652" i="1"/>
  <c r="H1652" i="1" s="1"/>
  <c r="C1651" i="1"/>
  <c r="G1651" i="1" s="1"/>
  <c r="G1650" i="1"/>
  <c r="C1650" i="1"/>
  <c r="H1650" i="1" s="1"/>
  <c r="C1649" i="1"/>
  <c r="G1649" i="1" s="1"/>
  <c r="G1648" i="1"/>
  <c r="C1648" i="1"/>
  <c r="H1648" i="1" s="1"/>
  <c r="C1647" i="1"/>
  <c r="G1647" i="1" s="1"/>
  <c r="G1646" i="1"/>
  <c r="C1646" i="1"/>
  <c r="H1646" i="1" s="1"/>
  <c r="C1645" i="1"/>
  <c r="G1645" i="1" s="1"/>
  <c r="G1644" i="1"/>
  <c r="C1644" i="1"/>
  <c r="H1644" i="1" s="1"/>
  <c r="C1643" i="1"/>
  <c r="G1643" i="1" s="1"/>
  <c r="G1642" i="1"/>
  <c r="C1642" i="1"/>
  <c r="H1642" i="1" s="1"/>
  <c r="C1641" i="1"/>
  <c r="G1641" i="1" s="1"/>
  <c r="G1640" i="1"/>
  <c r="C1640" i="1"/>
  <c r="H1640" i="1" s="1"/>
  <c r="C1639" i="1"/>
  <c r="G1639" i="1" s="1"/>
  <c r="G1638" i="1"/>
  <c r="C1638" i="1"/>
  <c r="H1638" i="1" s="1"/>
  <c r="C1637" i="1"/>
  <c r="G1637" i="1" s="1"/>
  <c r="G1636" i="1"/>
  <c r="C1636" i="1"/>
  <c r="H1636" i="1" s="1"/>
  <c r="C1635" i="1"/>
  <c r="G1635" i="1" s="1"/>
  <c r="G1634" i="1"/>
  <c r="C1634" i="1"/>
  <c r="H1634" i="1" s="1"/>
  <c r="C1633" i="1"/>
  <c r="G1633" i="1" s="1"/>
  <c r="G1632" i="1"/>
  <c r="C1632" i="1"/>
  <c r="H1632" i="1" s="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2" i="1"/>
  <c r="C1622" i="1"/>
  <c r="H1622" i="1" s="1"/>
  <c r="G1620" i="1"/>
  <c r="C1620" i="1"/>
  <c r="H1620" i="1" s="1"/>
  <c r="C1619" i="1"/>
  <c r="G1619" i="1" s="1"/>
  <c r="G1618" i="1"/>
  <c r="C1618" i="1"/>
  <c r="H1618" i="1" s="1"/>
  <c r="C1617" i="1"/>
  <c r="G1617" i="1" s="1"/>
  <c r="G1616" i="1"/>
  <c r="C1616" i="1"/>
  <c r="H1616" i="1" s="1"/>
  <c r="C1615" i="1"/>
  <c r="G1615" i="1" s="1"/>
  <c r="G1614" i="1"/>
  <c r="C1614" i="1"/>
  <c r="H1614" i="1" s="1"/>
  <c r="C1613" i="1"/>
  <c r="G1613" i="1" s="1"/>
  <c r="C1612" i="1"/>
  <c r="H1612" i="1" s="1"/>
  <c r="C1611" i="1"/>
  <c r="G1611" i="1" s="1"/>
  <c r="G1610" i="1"/>
  <c r="C1610" i="1"/>
  <c r="H1610" i="1" s="1"/>
  <c r="C1609" i="1"/>
  <c r="G1609" i="1" s="1"/>
  <c r="G1608" i="1"/>
  <c r="C1608" i="1"/>
  <c r="H1608" i="1" s="1"/>
  <c r="C1607" i="1"/>
  <c r="G1607" i="1" s="1"/>
  <c r="G1606" i="1"/>
  <c r="C1606" i="1"/>
  <c r="H1606" i="1" s="1"/>
  <c r="C1605" i="1"/>
  <c r="G1605" i="1" s="1"/>
  <c r="C1603" i="1"/>
  <c r="G1603" i="1" s="1"/>
  <c r="C1601" i="1"/>
  <c r="G1601" i="1" s="1"/>
  <c r="G1600" i="1"/>
  <c r="C1600" i="1"/>
  <c r="H1600" i="1" s="1"/>
  <c r="C1599" i="1"/>
  <c r="G1599" i="1" s="1"/>
  <c r="G1598" i="1"/>
  <c r="C1598" i="1"/>
  <c r="H1598" i="1" s="1"/>
  <c r="C1597" i="1"/>
  <c r="G1597" i="1" s="1"/>
  <c r="G1596" i="1"/>
  <c r="C1596" i="1"/>
  <c r="H1596" i="1" s="1"/>
  <c r="C1595" i="1"/>
  <c r="G1595" i="1" s="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C1585" i="1"/>
  <c r="G1585" i="1" s="1"/>
  <c r="G1584" i="1"/>
  <c r="C1584" i="1"/>
  <c r="H1584" i="1" s="1"/>
  <c r="C1583" i="1"/>
  <c r="G1583" i="1" s="1"/>
  <c r="G1582" i="1"/>
  <c r="C1582" i="1"/>
  <c r="H1581" i="1"/>
  <c r="D1581" i="1"/>
  <c r="J1581" i="1" s="1"/>
  <c r="C1581" i="1"/>
  <c r="G1581" i="1" s="1"/>
  <c r="I1581" i="1" s="1"/>
  <c r="H1580" i="1"/>
  <c r="D1580" i="1"/>
  <c r="J1580" i="1" s="1"/>
  <c r="C1580" i="1"/>
  <c r="G1580" i="1" s="1"/>
  <c r="I1580" i="1" s="1"/>
  <c r="H1579" i="1"/>
  <c r="D1579" i="1"/>
  <c r="J1579" i="1" s="1"/>
  <c r="C1579" i="1"/>
  <c r="G1579" i="1" s="1"/>
  <c r="I1579" i="1" s="1"/>
  <c r="H1578" i="1"/>
  <c r="D1578" i="1"/>
  <c r="J1578" i="1" s="1"/>
  <c r="C1578" i="1"/>
  <c r="G1578" i="1" s="1"/>
  <c r="I1578" i="1" s="1"/>
  <c r="D1577" i="1"/>
  <c r="H1577" i="1" s="1"/>
  <c r="C1577" i="1"/>
  <c r="D1576" i="1"/>
  <c r="H1576" i="1" s="1"/>
  <c r="C1576" i="1"/>
  <c r="D1575" i="1"/>
  <c r="H1575" i="1" s="1"/>
  <c r="C1575" i="1"/>
  <c r="D1574" i="1"/>
  <c r="H1574" i="1" s="1"/>
  <c r="C1574" i="1"/>
  <c r="D1573" i="1"/>
  <c r="H1573" i="1" s="1"/>
  <c r="C1573" i="1"/>
  <c r="H1572" i="1"/>
  <c r="D1572" i="1"/>
  <c r="C1572" i="1"/>
  <c r="G1572" i="1" s="1"/>
  <c r="D1571" i="1"/>
  <c r="H1571" i="1" s="1"/>
  <c r="C1571" i="1"/>
  <c r="D1570" i="1"/>
  <c r="H1570" i="1" s="1"/>
  <c r="C1570" i="1"/>
  <c r="D1569" i="1"/>
  <c r="H1569" i="1" s="1"/>
  <c r="C1569" i="1"/>
  <c r="D1568" i="1"/>
  <c r="H1568" i="1" s="1"/>
  <c r="C1568" i="1"/>
  <c r="D1567" i="1"/>
  <c r="H1567" i="1" s="1"/>
  <c r="C1567" i="1"/>
  <c r="D1566" i="1"/>
  <c r="H1566" i="1" s="1"/>
  <c r="C1566" i="1"/>
  <c r="D1565" i="1"/>
  <c r="H1565" i="1" s="1"/>
  <c r="C1565" i="1"/>
  <c r="D1564" i="1"/>
  <c r="H1564" i="1" s="1"/>
  <c r="C1564" i="1"/>
  <c r="H1563" i="1"/>
  <c r="D1563" i="1"/>
  <c r="C1563" i="1"/>
  <c r="G1563" i="1" s="1"/>
  <c r="H1562" i="1"/>
  <c r="D1562" i="1"/>
  <c r="J1562" i="1" s="1"/>
  <c r="C1562" i="1"/>
  <c r="G1562" i="1" s="1"/>
  <c r="I1562" i="1" s="1"/>
  <c r="H1561" i="1"/>
  <c r="D1561" i="1"/>
  <c r="J1561" i="1" s="1"/>
  <c r="C1561" i="1"/>
  <c r="G1561" i="1" s="1"/>
  <c r="I1561" i="1" s="1"/>
  <c r="H1560" i="1"/>
  <c r="D1560" i="1"/>
  <c r="J1560" i="1" s="1"/>
  <c r="C1560" i="1"/>
  <c r="G1560" i="1" s="1"/>
  <c r="I1560" i="1" s="1"/>
  <c r="H1559" i="1"/>
  <c r="D1559" i="1"/>
  <c r="J1559" i="1" s="1"/>
  <c r="C1559" i="1"/>
  <c r="G1559" i="1" s="1"/>
  <c r="I1559" i="1" s="1"/>
  <c r="H1558" i="1"/>
  <c r="D1558" i="1"/>
  <c r="J1558" i="1" s="1"/>
  <c r="C1558" i="1"/>
  <c r="G1558" i="1" s="1"/>
  <c r="I1558" i="1" s="1"/>
  <c r="H1557" i="1"/>
  <c r="D1557" i="1"/>
  <c r="J1557" i="1" s="1"/>
  <c r="C1557" i="1"/>
  <c r="G1557" i="1" s="1"/>
  <c r="I1557" i="1" s="1"/>
  <c r="D1556" i="1"/>
  <c r="H1556" i="1" s="1"/>
  <c r="C1556" i="1"/>
  <c r="H1555" i="1"/>
  <c r="D1555" i="1"/>
  <c r="C1555" i="1"/>
  <c r="G1555" i="1" s="1"/>
  <c r="H1554" i="1"/>
  <c r="D1554" i="1"/>
  <c r="J1554" i="1" s="1"/>
  <c r="C1554" i="1"/>
  <c r="G1554" i="1" s="1"/>
  <c r="I1554" i="1" s="1"/>
  <c r="H1553" i="1"/>
  <c r="D1553" i="1"/>
  <c r="J1553" i="1" s="1"/>
  <c r="C1553" i="1"/>
  <c r="G1553" i="1" s="1"/>
  <c r="I1553" i="1" s="1"/>
  <c r="H1552" i="1"/>
  <c r="D1552" i="1"/>
  <c r="J1552" i="1" s="1"/>
  <c r="C1552" i="1"/>
  <c r="G1552" i="1" s="1"/>
  <c r="I1552" i="1" s="1"/>
  <c r="H1551" i="1"/>
  <c r="D1551" i="1"/>
  <c r="J1551" i="1" s="1"/>
  <c r="C1551" i="1"/>
  <c r="G1551" i="1" s="1"/>
  <c r="I1551" i="1" s="1"/>
  <c r="H1550" i="1"/>
  <c r="D1550" i="1"/>
  <c r="J1550" i="1" s="1"/>
  <c r="C1550" i="1"/>
  <c r="G1550" i="1" s="1"/>
  <c r="I1550" i="1" s="1"/>
  <c r="H1549" i="1"/>
  <c r="D1549" i="1"/>
  <c r="J1549" i="1" s="1"/>
  <c r="C1549" i="1"/>
  <c r="G1549" i="1" s="1"/>
  <c r="I1549" i="1" s="1"/>
  <c r="H1548" i="1"/>
  <c r="D1548" i="1"/>
  <c r="J1548" i="1" s="1"/>
  <c r="C1548" i="1"/>
  <c r="G1548" i="1" s="1"/>
  <c r="I1548" i="1" s="1"/>
  <c r="D1547" i="1"/>
  <c r="C1547" i="1"/>
  <c r="H1547" i="1" s="1"/>
  <c r="D1546" i="1"/>
  <c r="C1546" i="1"/>
  <c r="D1545" i="1"/>
  <c r="C1545" i="1"/>
  <c r="D1544" i="1"/>
  <c r="C1544" i="1"/>
  <c r="D1543" i="1"/>
  <c r="C1543" i="1"/>
  <c r="D1542" i="1"/>
  <c r="C1542" i="1"/>
  <c r="D1541" i="1"/>
  <c r="C1541" i="1"/>
  <c r="D1540" i="1"/>
  <c r="C1540" i="1"/>
  <c r="D1539" i="1"/>
  <c r="C1539" i="1"/>
  <c r="D1538"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D1511" i="1"/>
  <c r="C1511" i="1"/>
  <c r="D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D1341" i="1"/>
  <c r="H1341" i="1" s="1"/>
  <c r="C1341" i="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D1313" i="1"/>
  <c r="H1313" i="1" s="1"/>
  <c r="C1313" i="1"/>
  <c r="D1312" i="1"/>
  <c r="H1312" i="1" s="1"/>
  <c r="C1312" i="1"/>
  <c r="G1312" i="1" s="1"/>
  <c r="D1311" i="1"/>
  <c r="H1311" i="1" s="1"/>
  <c r="C1311" i="1"/>
  <c r="D1310" i="1"/>
  <c r="H1310" i="1" s="1"/>
  <c r="C1310" i="1"/>
  <c r="G1310" i="1" s="1"/>
  <c r="D1309" i="1"/>
  <c r="H1309" i="1" s="1"/>
  <c r="C1309" i="1"/>
  <c r="D1308" i="1"/>
  <c r="H1308" i="1" s="1"/>
  <c r="C1308" i="1"/>
  <c r="D1307" i="1"/>
  <c r="C1307" i="1"/>
  <c r="D1306" i="1"/>
  <c r="H1306" i="1" s="1"/>
  <c r="C1306" i="1"/>
  <c r="D1305" i="1"/>
  <c r="H1305" i="1" s="1"/>
  <c r="C1305" i="1"/>
  <c r="D1304" i="1"/>
  <c r="H1304" i="1" s="1"/>
  <c r="C1304" i="1"/>
  <c r="G1304" i="1" s="1"/>
  <c r="D1303" i="1"/>
  <c r="H1303" i="1" s="1"/>
  <c r="C1303" i="1"/>
  <c r="D1302" i="1"/>
  <c r="H1302" i="1" s="1"/>
  <c r="C1302" i="1"/>
  <c r="D1301" i="1"/>
  <c r="H1301" i="1" s="1"/>
  <c r="C1301" i="1"/>
  <c r="D1300" i="1"/>
  <c r="D1299" i="1"/>
  <c r="H1299" i="1" s="1"/>
  <c r="C1299" i="1"/>
  <c r="D1298" i="1"/>
  <c r="H1298" i="1" s="1"/>
  <c r="C1298" i="1"/>
  <c r="G1298" i="1" s="1"/>
  <c r="D1297" i="1"/>
  <c r="H1297" i="1" s="1"/>
  <c r="C1297" i="1"/>
  <c r="G1297" i="1" s="1"/>
  <c r="D1296" i="1"/>
  <c r="H1296" i="1" s="1"/>
  <c r="C1296" i="1"/>
  <c r="D1295" i="1"/>
  <c r="H1295" i="1" s="1"/>
  <c r="C1295" i="1"/>
  <c r="D1294" i="1"/>
  <c r="H1294" i="1" s="1"/>
  <c r="C1294" i="1"/>
  <c r="G1294" i="1" s="1"/>
  <c r="D1293" i="1"/>
  <c r="C1293" i="1"/>
  <c r="G1293" i="1" s="1"/>
  <c r="D1292" i="1"/>
  <c r="C1292" i="1"/>
  <c r="D1291" i="1"/>
  <c r="H1291" i="1" s="1"/>
  <c r="C1291" i="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C1281" i="1"/>
  <c r="D1280" i="1"/>
  <c r="H1280" i="1" s="1"/>
  <c r="C1280" i="1"/>
  <c r="D1279" i="1"/>
  <c r="H1279" i="1" s="1"/>
  <c r="C1279"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D1266" i="1"/>
  <c r="H1266" i="1" s="1"/>
  <c r="C1266" i="1"/>
  <c r="D1265" i="1"/>
  <c r="H1265" i="1" s="1"/>
  <c r="C1265" i="1"/>
  <c r="G1265" i="1" s="1"/>
  <c r="C1264" i="1"/>
  <c r="D1263" i="1"/>
  <c r="H1263" i="1" s="1"/>
  <c r="C1263" i="1"/>
  <c r="D1262" i="1"/>
  <c r="H1262" i="1" s="1"/>
  <c r="C1262" i="1"/>
  <c r="D1261" i="1"/>
  <c r="H1261" i="1" s="1"/>
  <c r="C1261" i="1"/>
  <c r="G1261" i="1" s="1"/>
  <c r="C1260" i="1"/>
  <c r="C1259" i="1"/>
  <c r="D1258" i="1"/>
  <c r="H1258" i="1" s="1"/>
  <c r="C1258" i="1"/>
  <c r="G1258" i="1" s="1"/>
  <c r="D1257" i="1"/>
  <c r="H1257" i="1" s="1"/>
  <c r="C1257" i="1"/>
  <c r="C1256" i="1"/>
  <c r="D1254" i="1"/>
  <c r="H1254" i="1" s="1"/>
  <c r="C1254" i="1"/>
  <c r="G1254" i="1" s="1"/>
  <c r="D1253" i="1"/>
  <c r="H1253" i="1" s="1"/>
  <c r="C1253" i="1"/>
  <c r="G1253" i="1" s="1"/>
  <c r="C1252" i="1"/>
  <c r="D1251" i="1"/>
  <c r="H1251" i="1" s="1"/>
  <c r="C1251" i="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D1206" i="1"/>
  <c r="H1206" i="1" s="1"/>
  <c r="C1206" i="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D1166" i="1"/>
  <c r="H1166" i="1" s="1"/>
  <c r="C1166" i="1"/>
  <c r="D1165" i="1"/>
  <c r="H1165" i="1" s="1"/>
  <c r="C1165" i="1"/>
  <c r="D1164" i="1"/>
  <c r="H1164" i="1" s="1"/>
  <c r="C1164" i="1"/>
  <c r="D1163" i="1"/>
  <c r="H1163" i="1" s="1"/>
  <c r="C1163" i="1"/>
  <c r="H1162" i="1"/>
  <c r="D1162" i="1"/>
  <c r="C1162" i="1"/>
  <c r="G1162" i="1" s="1"/>
  <c r="D1161" i="1"/>
  <c r="H1161" i="1" s="1"/>
  <c r="C1161" i="1"/>
  <c r="D1160" i="1"/>
  <c r="H1160" i="1" s="1"/>
  <c r="C1160" i="1"/>
  <c r="D1159" i="1"/>
  <c r="H1159" i="1" s="1"/>
  <c r="C1159" i="1"/>
  <c r="H1158" i="1"/>
  <c r="D1158" i="1"/>
  <c r="C1158" i="1"/>
  <c r="G1158" i="1" s="1"/>
  <c r="D1157" i="1"/>
  <c r="H1157" i="1" s="1"/>
  <c r="C1157" i="1"/>
  <c r="D1156" i="1"/>
  <c r="H1156" i="1" s="1"/>
  <c r="C1156" i="1"/>
  <c r="D1155" i="1"/>
  <c r="H1155" i="1" s="1"/>
  <c r="C1155" i="1"/>
  <c r="H1154" i="1"/>
  <c r="D1154" i="1"/>
  <c r="C1154" i="1"/>
  <c r="G1154" i="1" s="1"/>
  <c r="D1153" i="1"/>
  <c r="H1153" i="1" s="1"/>
  <c r="C1153" i="1"/>
  <c r="D1152" i="1"/>
  <c r="H1152" i="1" s="1"/>
  <c r="C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D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D1057" i="1"/>
  <c r="H1057" i="1" s="1"/>
  <c r="C1057" i="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C1017" i="1"/>
  <c r="D1016" i="1"/>
  <c r="H1016" i="1" s="1"/>
  <c r="C1016" i="1"/>
  <c r="H1015" i="1"/>
  <c r="D1015" i="1"/>
  <c r="C1015" i="1"/>
  <c r="G1015" i="1" s="1"/>
  <c r="D1014" i="1"/>
  <c r="H1014" i="1" s="1"/>
  <c r="C1014" i="1"/>
  <c r="H1013" i="1"/>
  <c r="D1013" i="1"/>
  <c r="C1013" i="1"/>
  <c r="G1013" i="1" s="1"/>
  <c r="D1010" i="1"/>
  <c r="H1010" i="1" s="1"/>
  <c r="C1010" i="1"/>
  <c r="H1009" i="1"/>
  <c r="D1009" i="1"/>
  <c r="C1009" i="1"/>
  <c r="G1009" i="1" s="1"/>
  <c r="D1008" i="1"/>
  <c r="H1008" i="1" s="1"/>
  <c r="C1008" i="1"/>
  <c r="D1007" i="1"/>
  <c r="H1007" i="1" s="1"/>
  <c r="C1007" i="1"/>
  <c r="D1006" i="1"/>
  <c r="H1006" i="1" s="1"/>
  <c r="C1006" i="1"/>
  <c r="H1005" i="1"/>
  <c r="D1005" i="1"/>
  <c r="C1005" i="1"/>
  <c r="G1005" i="1" s="1"/>
  <c r="D1004" i="1"/>
  <c r="H1004" i="1" s="1"/>
  <c r="C1004" i="1"/>
  <c r="D1003" i="1"/>
  <c r="H1003" i="1" s="1"/>
  <c r="C1003" i="1"/>
  <c r="G1003" i="1" s="1"/>
  <c r="D1002" i="1"/>
  <c r="H1002" i="1" s="1"/>
  <c r="C1002" i="1"/>
  <c r="D1001" i="1"/>
  <c r="H1001" i="1" s="1"/>
  <c r="C1001" i="1"/>
  <c r="D1000" i="1"/>
  <c r="H1000" i="1" s="1"/>
  <c r="C1000" i="1"/>
  <c r="H999" i="1"/>
  <c r="D999" i="1"/>
  <c r="C999" i="1"/>
  <c r="G999" i="1" s="1"/>
  <c r="D998" i="1"/>
  <c r="H998" i="1" s="1"/>
  <c r="C998" i="1"/>
  <c r="D997" i="1"/>
  <c r="H997" i="1" s="1"/>
  <c r="C997" i="1"/>
  <c r="D996" i="1"/>
  <c r="H996" i="1" s="1"/>
  <c r="C996" i="1"/>
  <c r="H995" i="1"/>
  <c r="D995" i="1"/>
  <c r="C995" i="1"/>
  <c r="G995" i="1" s="1"/>
  <c r="D994" i="1"/>
  <c r="H994" i="1" s="1"/>
  <c r="C994" i="1"/>
  <c r="D993" i="1"/>
  <c r="H993" i="1" s="1"/>
  <c r="C993" i="1"/>
  <c r="D992" i="1"/>
  <c r="H992" i="1" s="1"/>
  <c r="C992" i="1"/>
  <c r="H991" i="1"/>
  <c r="D991" i="1"/>
  <c r="C991" i="1"/>
  <c r="G991" i="1" s="1"/>
  <c r="D990" i="1"/>
  <c r="H990" i="1" s="1"/>
  <c r="C990" i="1"/>
  <c r="D989" i="1"/>
  <c r="H989" i="1" s="1"/>
  <c r="C989" i="1"/>
  <c r="D988" i="1"/>
  <c r="H988" i="1" s="1"/>
  <c r="C988" i="1"/>
  <c r="H987" i="1"/>
  <c r="D987" i="1"/>
  <c r="C987" i="1"/>
  <c r="G987" i="1" s="1"/>
  <c r="D986" i="1"/>
  <c r="H986" i="1" s="1"/>
  <c r="C986" i="1"/>
  <c r="D985" i="1"/>
  <c r="H985" i="1" s="1"/>
  <c r="C985" i="1"/>
  <c r="D984" i="1"/>
  <c r="H984" i="1" s="1"/>
  <c r="C984" i="1"/>
  <c r="H983" i="1"/>
  <c r="D983" i="1"/>
  <c r="C983" i="1"/>
  <c r="G983" i="1" s="1"/>
  <c r="D982" i="1"/>
  <c r="H982" i="1" s="1"/>
  <c r="C982" i="1"/>
  <c r="D981" i="1"/>
  <c r="H981" i="1" s="1"/>
  <c r="C981" i="1"/>
  <c r="D980" i="1"/>
  <c r="H980" i="1" s="1"/>
  <c r="C980" i="1"/>
  <c r="H979" i="1"/>
  <c r="D979" i="1"/>
  <c r="C979" i="1"/>
  <c r="G979" i="1" s="1"/>
  <c r="D978" i="1"/>
  <c r="H978" i="1" s="1"/>
  <c r="C978" i="1"/>
  <c r="D977" i="1"/>
  <c r="H977" i="1" s="1"/>
  <c r="C977" i="1"/>
  <c r="D976" i="1"/>
  <c r="H976" i="1" s="1"/>
  <c r="C976" i="1"/>
  <c r="H975" i="1"/>
  <c r="D975" i="1"/>
  <c r="C975" i="1"/>
  <c r="G975" i="1" s="1"/>
  <c r="D974" i="1"/>
  <c r="H974" i="1" s="1"/>
  <c r="C974" i="1"/>
  <c r="H973" i="1"/>
  <c r="D973" i="1"/>
  <c r="C973" i="1"/>
  <c r="G973" i="1" s="1"/>
  <c r="D972" i="1"/>
  <c r="H972" i="1" s="1"/>
  <c r="C972" i="1"/>
  <c r="D971" i="1"/>
  <c r="H971" i="1" s="1"/>
  <c r="C971" i="1"/>
  <c r="D970" i="1"/>
  <c r="H970" i="1" s="1"/>
  <c r="C970" i="1"/>
  <c r="H969" i="1"/>
  <c r="D969" i="1"/>
  <c r="C969" i="1"/>
  <c r="G969" i="1" s="1"/>
  <c r="D968" i="1"/>
  <c r="H968" i="1" s="1"/>
  <c r="C968" i="1"/>
  <c r="D967" i="1"/>
  <c r="H967" i="1" s="1"/>
  <c r="C967" i="1"/>
  <c r="D966" i="1"/>
  <c r="H966" i="1" s="1"/>
  <c r="C966" i="1"/>
  <c r="H965" i="1"/>
  <c r="D965" i="1"/>
  <c r="C965" i="1"/>
  <c r="G965" i="1" s="1"/>
  <c r="D964" i="1"/>
  <c r="H964" i="1" s="1"/>
  <c r="C964" i="1"/>
  <c r="D963" i="1"/>
  <c r="H963" i="1" s="1"/>
  <c r="C963" i="1"/>
  <c r="D962" i="1"/>
  <c r="H962" i="1" s="1"/>
  <c r="C962" i="1"/>
  <c r="H961" i="1"/>
  <c r="D961" i="1"/>
  <c r="C961" i="1"/>
  <c r="G961" i="1" s="1"/>
  <c r="D960" i="1"/>
  <c r="H960" i="1" s="1"/>
  <c r="C960" i="1"/>
  <c r="D959" i="1"/>
  <c r="H959" i="1" s="1"/>
  <c r="C959" i="1"/>
  <c r="D958" i="1"/>
  <c r="H958" i="1" s="1"/>
  <c r="C958" i="1"/>
  <c r="H957" i="1"/>
  <c r="D957" i="1"/>
  <c r="C957" i="1"/>
  <c r="G957" i="1" s="1"/>
  <c r="D956" i="1"/>
  <c r="H956" i="1" s="1"/>
  <c r="C956" i="1"/>
  <c r="D955" i="1"/>
  <c r="H955" i="1" s="1"/>
  <c r="C955" i="1"/>
  <c r="D954" i="1"/>
  <c r="H954" i="1" s="1"/>
  <c r="C954" i="1"/>
  <c r="H953" i="1"/>
  <c r="D953" i="1"/>
  <c r="C953" i="1"/>
  <c r="G953" i="1" s="1"/>
  <c r="D952" i="1"/>
  <c r="H952" i="1" s="1"/>
  <c r="C952" i="1"/>
  <c r="D951" i="1"/>
  <c r="H951" i="1" s="1"/>
  <c r="C951" i="1"/>
  <c r="D950" i="1"/>
  <c r="H950" i="1" s="1"/>
  <c r="C950" i="1"/>
  <c r="H949" i="1"/>
  <c r="D949" i="1"/>
  <c r="C949" i="1"/>
  <c r="G949" i="1" s="1"/>
  <c r="D948" i="1"/>
  <c r="H948" i="1" s="1"/>
  <c r="C948" i="1"/>
  <c r="D947" i="1"/>
  <c r="H947" i="1" s="1"/>
  <c r="C947" i="1"/>
  <c r="D946" i="1"/>
  <c r="H946" i="1" s="1"/>
  <c r="C946" i="1"/>
  <c r="H945" i="1"/>
  <c r="D945" i="1"/>
  <c r="C945" i="1"/>
  <c r="G945" i="1" s="1"/>
  <c r="D944" i="1"/>
  <c r="H944" i="1" s="1"/>
  <c r="C944" i="1"/>
  <c r="D943" i="1"/>
  <c r="H943" i="1" s="1"/>
  <c r="C943" i="1"/>
  <c r="D942" i="1"/>
  <c r="H942" i="1" s="1"/>
  <c r="C942" i="1"/>
  <c r="H941" i="1"/>
  <c r="D941" i="1"/>
  <c r="C941" i="1"/>
  <c r="G941" i="1" s="1"/>
  <c r="D940" i="1"/>
  <c r="H940" i="1" s="1"/>
  <c r="C940" i="1"/>
  <c r="D939" i="1"/>
  <c r="H939" i="1" s="1"/>
  <c r="C939" i="1"/>
  <c r="D938" i="1"/>
  <c r="H938" i="1" s="1"/>
  <c r="C938" i="1"/>
  <c r="H937" i="1"/>
  <c r="D937" i="1"/>
  <c r="C937" i="1"/>
  <c r="G937" i="1" s="1"/>
  <c r="D936" i="1"/>
  <c r="H936" i="1" s="1"/>
  <c r="C936" i="1"/>
  <c r="D935" i="1"/>
  <c r="H935" i="1" s="1"/>
  <c r="C935" i="1"/>
  <c r="D934" i="1"/>
  <c r="H934" i="1" s="1"/>
  <c r="C934" i="1"/>
  <c r="H933" i="1"/>
  <c r="D933" i="1"/>
  <c r="C933" i="1"/>
  <c r="G933" i="1" s="1"/>
  <c r="D932" i="1"/>
  <c r="H932" i="1" s="1"/>
  <c r="C932" i="1"/>
  <c r="H931" i="1"/>
  <c r="D931" i="1"/>
  <c r="C931" i="1"/>
  <c r="G931" i="1" s="1"/>
  <c r="D930" i="1"/>
  <c r="H930" i="1" s="1"/>
  <c r="C930" i="1"/>
  <c r="D929" i="1"/>
  <c r="H929" i="1" s="1"/>
  <c r="C929" i="1"/>
  <c r="D928" i="1"/>
  <c r="H928" i="1" s="1"/>
  <c r="C928" i="1"/>
  <c r="H927" i="1"/>
  <c r="D927" i="1"/>
  <c r="C927" i="1"/>
  <c r="G927" i="1" s="1"/>
  <c r="D926" i="1"/>
  <c r="H926" i="1" s="1"/>
  <c r="C926" i="1"/>
  <c r="D925" i="1"/>
  <c r="H925" i="1" s="1"/>
  <c r="C925" i="1"/>
  <c r="D924" i="1"/>
  <c r="H924" i="1" s="1"/>
  <c r="C924" i="1"/>
  <c r="H923" i="1"/>
  <c r="D923" i="1"/>
  <c r="C923" i="1"/>
  <c r="G923" i="1" s="1"/>
  <c r="D922" i="1"/>
  <c r="H922" i="1" s="1"/>
  <c r="C922" i="1"/>
  <c r="D921" i="1"/>
  <c r="H921" i="1" s="1"/>
  <c r="C921" i="1"/>
  <c r="D920" i="1"/>
  <c r="H920" i="1" s="1"/>
  <c r="C920" i="1"/>
  <c r="H919" i="1"/>
  <c r="D919" i="1"/>
  <c r="C919" i="1"/>
  <c r="G919" i="1" s="1"/>
  <c r="D918" i="1"/>
  <c r="H918" i="1" s="1"/>
  <c r="C918" i="1"/>
  <c r="D917" i="1"/>
  <c r="H917" i="1" s="1"/>
  <c r="C917" i="1"/>
  <c r="D916" i="1"/>
  <c r="H916" i="1" s="1"/>
  <c r="C916" i="1"/>
  <c r="H915" i="1"/>
  <c r="D915" i="1"/>
  <c r="C915" i="1"/>
  <c r="G915" i="1" s="1"/>
  <c r="D914" i="1"/>
  <c r="H914" i="1" s="1"/>
  <c r="C914" i="1"/>
  <c r="D913" i="1"/>
  <c r="H913" i="1" s="1"/>
  <c r="C913" i="1"/>
  <c r="D912" i="1"/>
  <c r="H912" i="1" s="1"/>
  <c r="C912" i="1"/>
  <c r="H911" i="1"/>
  <c r="D911" i="1"/>
  <c r="C911" i="1"/>
  <c r="G911" i="1" s="1"/>
  <c r="D910" i="1"/>
  <c r="H910" i="1" s="1"/>
  <c r="C910" i="1"/>
  <c r="D909" i="1"/>
  <c r="H909" i="1" s="1"/>
  <c r="C909" i="1"/>
  <c r="D908" i="1"/>
  <c r="H908" i="1" s="1"/>
  <c r="C908" i="1"/>
  <c r="H907" i="1"/>
  <c r="D907" i="1"/>
  <c r="C907" i="1"/>
  <c r="G907" i="1" s="1"/>
  <c r="D906" i="1"/>
  <c r="H906" i="1" s="1"/>
  <c r="C906" i="1"/>
  <c r="D905" i="1"/>
  <c r="H905" i="1" s="1"/>
  <c r="C905" i="1"/>
  <c r="D904" i="1"/>
  <c r="H904" i="1" s="1"/>
  <c r="C904" i="1"/>
  <c r="H903" i="1"/>
  <c r="D903" i="1"/>
  <c r="C903" i="1"/>
  <c r="G903" i="1" s="1"/>
  <c r="D902" i="1"/>
  <c r="H902" i="1" s="1"/>
  <c r="C902" i="1"/>
  <c r="D901" i="1"/>
  <c r="H901" i="1" s="1"/>
  <c r="C901" i="1"/>
  <c r="D900" i="1"/>
  <c r="H900" i="1" s="1"/>
  <c r="C900" i="1"/>
  <c r="H899" i="1"/>
  <c r="D899" i="1"/>
  <c r="C899" i="1"/>
  <c r="G899" i="1" s="1"/>
  <c r="D898" i="1"/>
  <c r="H898" i="1" s="1"/>
  <c r="C898" i="1"/>
  <c r="D897" i="1"/>
  <c r="H897" i="1" s="1"/>
  <c r="C897" i="1"/>
  <c r="D896" i="1"/>
  <c r="H896" i="1" s="1"/>
  <c r="C896" i="1"/>
  <c r="H895" i="1"/>
  <c r="D895" i="1"/>
  <c r="C895" i="1"/>
  <c r="G895" i="1" s="1"/>
  <c r="D894" i="1"/>
  <c r="H894" i="1" s="1"/>
  <c r="C894" i="1"/>
  <c r="D893" i="1"/>
  <c r="H893" i="1" s="1"/>
  <c r="C893" i="1"/>
  <c r="D892" i="1"/>
  <c r="H892" i="1" s="1"/>
  <c r="C892" i="1"/>
  <c r="H891" i="1"/>
  <c r="D891" i="1"/>
  <c r="C891" i="1"/>
  <c r="G891" i="1" s="1"/>
  <c r="D890" i="1"/>
  <c r="H890" i="1" s="1"/>
  <c r="C890" i="1"/>
  <c r="D889" i="1"/>
  <c r="H889" i="1" s="1"/>
  <c r="C889" i="1"/>
  <c r="D888" i="1"/>
  <c r="H888" i="1" s="1"/>
  <c r="C888" i="1"/>
  <c r="H887" i="1"/>
  <c r="D887" i="1"/>
  <c r="C887" i="1"/>
  <c r="G887" i="1" s="1"/>
  <c r="D886" i="1"/>
  <c r="H886" i="1" s="1"/>
  <c r="C886" i="1"/>
  <c r="D885" i="1"/>
  <c r="H885" i="1" s="1"/>
  <c r="C885" i="1"/>
  <c r="D884" i="1"/>
  <c r="H884" i="1" s="1"/>
  <c r="C884" i="1"/>
  <c r="H883" i="1"/>
  <c r="D883" i="1"/>
  <c r="C883" i="1"/>
  <c r="G883" i="1" s="1"/>
  <c r="D882" i="1"/>
  <c r="H882" i="1" s="1"/>
  <c r="C882" i="1"/>
  <c r="D881" i="1"/>
  <c r="H881" i="1" s="1"/>
  <c r="C881" i="1"/>
  <c r="D880" i="1"/>
  <c r="H880" i="1" s="1"/>
  <c r="C880" i="1"/>
  <c r="H879" i="1"/>
  <c r="D879" i="1"/>
  <c r="C879" i="1"/>
  <c r="G879" i="1" s="1"/>
  <c r="D878" i="1"/>
  <c r="H878" i="1" s="1"/>
  <c r="C878" i="1"/>
  <c r="D877" i="1"/>
  <c r="H877" i="1" s="1"/>
  <c r="C877" i="1"/>
  <c r="D876" i="1"/>
  <c r="H876" i="1" s="1"/>
  <c r="C876" i="1"/>
  <c r="H875" i="1"/>
  <c r="D875" i="1"/>
  <c r="C875" i="1"/>
  <c r="G875" i="1" s="1"/>
  <c r="D874" i="1"/>
  <c r="H874" i="1" s="1"/>
  <c r="C874" i="1"/>
  <c r="D873" i="1"/>
  <c r="H873" i="1" s="1"/>
  <c r="C873" i="1"/>
  <c r="D872" i="1"/>
  <c r="H872" i="1" s="1"/>
  <c r="C872" i="1"/>
  <c r="H871" i="1"/>
  <c r="D871" i="1"/>
  <c r="C871" i="1"/>
  <c r="G871" i="1" s="1"/>
  <c r="D870" i="1"/>
  <c r="H870" i="1" s="1"/>
  <c r="C870" i="1"/>
  <c r="D869" i="1"/>
  <c r="H869" i="1" s="1"/>
  <c r="C869" i="1"/>
  <c r="D868" i="1"/>
  <c r="H868" i="1" s="1"/>
  <c r="C868" i="1"/>
  <c r="H867" i="1"/>
  <c r="D867" i="1"/>
  <c r="C867" i="1"/>
  <c r="G867" i="1" s="1"/>
  <c r="D866" i="1"/>
  <c r="H866" i="1" s="1"/>
  <c r="C866" i="1"/>
  <c r="D865" i="1"/>
  <c r="H865" i="1" s="1"/>
  <c r="C865" i="1"/>
  <c r="D864" i="1"/>
  <c r="H864" i="1" s="1"/>
  <c r="C864" i="1"/>
  <c r="H863" i="1"/>
  <c r="D863" i="1"/>
  <c r="C863" i="1"/>
  <c r="G863" i="1" s="1"/>
  <c r="D862" i="1"/>
  <c r="H862" i="1" s="1"/>
  <c r="C862" i="1"/>
  <c r="D861" i="1"/>
  <c r="H861" i="1" s="1"/>
  <c r="C861" i="1"/>
  <c r="D860" i="1"/>
  <c r="H860" i="1" s="1"/>
  <c r="C860" i="1"/>
  <c r="H859" i="1"/>
  <c r="D859" i="1"/>
  <c r="C859" i="1"/>
  <c r="G859" i="1" s="1"/>
  <c r="D858" i="1"/>
  <c r="H858" i="1" s="1"/>
  <c r="C858" i="1"/>
  <c r="D857" i="1"/>
  <c r="H857" i="1" s="1"/>
  <c r="C857" i="1"/>
  <c r="D856" i="1"/>
  <c r="H856" i="1" s="1"/>
  <c r="C856" i="1"/>
  <c r="H855" i="1"/>
  <c r="D855" i="1"/>
  <c r="C855" i="1"/>
  <c r="G855" i="1" s="1"/>
  <c r="D854" i="1"/>
  <c r="H854" i="1" s="1"/>
  <c r="C854" i="1"/>
  <c r="D853" i="1"/>
  <c r="H853" i="1" s="1"/>
  <c r="C853" i="1"/>
  <c r="D852" i="1"/>
  <c r="H852" i="1" s="1"/>
  <c r="C852" i="1"/>
  <c r="H851" i="1"/>
  <c r="D851" i="1"/>
  <c r="C851" i="1"/>
  <c r="G851" i="1" s="1"/>
  <c r="D850" i="1"/>
  <c r="H850" i="1" s="1"/>
  <c r="C850" i="1"/>
  <c r="H849" i="1"/>
  <c r="D849" i="1"/>
  <c r="C849" i="1"/>
  <c r="G849" i="1" s="1"/>
  <c r="D848" i="1"/>
  <c r="H848" i="1" s="1"/>
  <c r="C848" i="1"/>
  <c r="D847" i="1"/>
  <c r="H847" i="1" s="1"/>
  <c r="C847" i="1"/>
  <c r="D846" i="1"/>
  <c r="C846" i="1"/>
  <c r="D845" i="1"/>
  <c r="C845" i="1"/>
  <c r="D844" i="1"/>
  <c r="C844" i="1"/>
  <c r="H843" i="1"/>
  <c r="D843" i="1"/>
  <c r="C843" i="1"/>
  <c r="G843" i="1" s="1"/>
  <c r="D842" i="1"/>
  <c r="H842" i="1" s="1"/>
  <c r="C842" i="1"/>
  <c r="D841" i="1"/>
  <c r="H841" i="1" s="1"/>
  <c r="C841" i="1"/>
  <c r="D840" i="1"/>
  <c r="H840" i="1" s="1"/>
  <c r="C840" i="1"/>
  <c r="H839" i="1"/>
  <c r="D839" i="1"/>
  <c r="C839" i="1"/>
  <c r="G839" i="1" s="1"/>
  <c r="D838" i="1"/>
  <c r="H838" i="1" s="1"/>
  <c r="C838" i="1"/>
  <c r="D837" i="1"/>
  <c r="H837" i="1" s="1"/>
  <c r="C837" i="1"/>
  <c r="D836" i="1"/>
  <c r="H836" i="1" s="1"/>
  <c r="C836" i="1"/>
  <c r="H835" i="1"/>
  <c r="D835" i="1"/>
  <c r="C835" i="1"/>
  <c r="G835" i="1" s="1"/>
  <c r="D834" i="1"/>
  <c r="H834" i="1" s="1"/>
  <c r="C834" i="1"/>
  <c r="D833" i="1"/>
  <c r="H833" i="1" s="1"/>
  <c r="C833" i="1"/>
  <c r="D832" i="1"/>
  <c r="H832" i="1" s="1"/>
  <c r="C832" i="1"/>
  <c r="H831" i="1"/>
  <c r="D831" i="1"/>
  <c r="C831" i="1"/>
  <c r="G831" i="1" s="1"/>
  <c r="D830" i="1"/>
  <c r="H830" i="1" s="1"/>
  <c r="C830" i="1"/>
  <c r="D829" i="1"/>
  <c r="H829" i="1" s="1"/>
  <c r="C829" i="1"/>
  <c r="D828" i="1"/>
  <c r="H828" i="1" s="1"/>
  <c r="C828" i="1"/>
  <c r="H827" i="1"/>
  <c r="D827" i="1"/>
  <c r="C827" i="1"/>
  <c r="G827" i="1" s="1"/>
  <c r="D826" i="1"/>
  <c r="H826" i="1" s="1"/>
  <c r="C826" i="1"/>
  <c r="D825" i="1"/>
  <c r="H825" i="1" s="1"/>
  <c r="C825" i="1"/>
  <c r="D824" i="1"/>
  <c r="H824" i="1" s="1"/>
  <c r="C824" i="1"/>
  <c r="H823" i="1"/>
  <c r="D823" i="1"/>
  <c r="C823" i="1"/>
  <c r="G823" i="1" s="1"/>
  <c r="D822" i="1"/>
  <c r="H822" i="1" s="1"/>
  <c r="C822" i="1"/>
  <c r="D821" i="1"/>
  <c r="H821" i="1" s="1"/>
  <c r="C821" i="1"/>
  <c r="D820" i="1"/>
  <c r="H820" i="1" s="1"/>
  <c r="C820" i="1"/>
  <c r="D819" i="1"/>
  <c r="H819" i="1" s="1"/>
  <c r="C819" i="1"/>
  <c r="D818" i="1"/>
  <c r="H818" i="1" s="1"/>
  <c r="C818" i="1"/>
  <c r="H817" i="1"/>
  <c r="D817" i="1"/>
  <c r="C817" i="1"/>
  <c r="G817" i="1" s="1"/>
  <c r="D816" i="1"/>
  <c r="H816" i="1" s="1"/>
  <c r="C816" i="1"/>
  <c r="D815" i="1"/>
  <c r="H815" i="1" s="1"/>
  <c r="C815" i="1"/>
  <c r="D814" i="1"/>
  <c r="H814" i="1" s="1"/>
  <c r="C814" i="1"/>
  <c r="H813" i="1"/>
  <c r="D813" i="1"/>
  <c r="C813" i="1"/>
  <c r="G813" i="1" s="1"/>
  <c r="D812" i="1"/>
  <c r="H812" i="1" s="1"/>
  <c r="C812" i="1"/>
  <c r="H811" i="1"/>
  <c r="D811" i="1"/>
  <c r="C811" i="1"/>
  <c r="G811" i="1" s="1"/>
  <c r="D810" i="1"/>
  <c r="H810" i="1" s="1"/>
  <c r="C810" i="1"/>
  <c r="D809" i="1"/>
  <c r="H809" i="1" s="1"/>
  <c r="C809" i="1"/>
  <c r="D808" i="1"/>
  <c r="H808" i="1" s="1"/>
  <c r="C808" i="1"/>
  <c r="D807" i="1"/>
  <c r="C807" i="1"/>
  <c r="G807" i="1" s="1"/>
  <c r="D806" i="1"/>
  <c r="C806" i="1"/>
  <c r="D805" i="1"/>
  <c r="C805" i="1"/>
  <c r="G805" i="1" s="1"/>
  <c r="D804" i="1"/>
  <c r="H804" i="1" s="1"/>
  <c r="C804" i="1"/>
  <c r="D803" i="1"/>
  <c r="C803" i="1"/>
  <c r="D802" i="1"/>
  <c r="H802" i="1" s="1"/>
  <c r="C802" i="1"/>
  <c r="D801" i="1"/>
  <c r="C801" i="1"/>
  <c r="D800" i="1"/>
  <c r="C800" i="1"/>
  <c r="D799" i="1"/>
  <c r="C799" i="1"/>
  <c r="D798" i="1"/>
  <c r="H798" i="1" s="1"/>
  <c r="C798" i="1"/>
  <c r="H797" i="1"/>
  <c r="D797" i="1"/>
  <c r="C797" i="1"/>
  <c r="G797" i="1" s="1"/>
  <c r="D796" i="1"/>
  <c r="H796" i="1" s="1"/>
  <c r="C796" i="1"/>
  <c r="D795" i="1"/>
  <c r="H795" i="1" s="1"/>
  <c r="C795" i="1"/>
  <c r="D794" i="1"/>
  <c r="H794" i="1" s="1"/>
  <c r="C794" i="1"/>
  <c r="H793" i="1"/>
  <c r="D793" i="1"/>
  <c r="C793" i="1"/>
  <c r="G793" i="1" s="1"/>
  <c r="D792" i="1"/>
  <c r="H792" i="1" s="1"/>
  <c r="C792" i="1"/>
  <c r="D791" i="1"/>
  <c r="H791" i="1" s="1"/>
  <c r="C791" i="1"/>
  <c r="D790" i="1"/>
  <c r="H790" i="1" s="1"/>
  <c r="C790" i="1"/>
  <c r="H789" i="1"/>
  <c r="D789" i="1"/>
  <c r="C789" i="1"/>
  <c r="G789" i="1" s="1"/>
  <c r="D788" i="1"/>
  <c r="H788" i="1" s="1"/>
  <c r="C788" i="1"/>
  <c r="D787" i="1"/>
  <c r="H787" i="1" s="1"/>
  <c r="C787" i="1"/>
  <c r="G787" i="1" s="1"/>
  <c r="D786" i="1"/>
  <c r="H786" i="1" s="1"/>
  <c r="C786" i="1"/>
  <c r="H785" i="1"/>
  <c r="D785" i="1"/>
  <c r="C785" i="1"/>
  <c r="G785" i="1" s="1"/>
  <c r="D784" i="1"/>
  <c r="H784" i="1" s="1"/>
  <c r="C784" i="1"/>
  <c r="D783" i="1"/>
  <c r="H783" i="1" s="1"/>
  <c r="C783" i="1"/>
  <c r="D782" i="1"/>
  <c r="H782" i="1" s="1"/>
  <c r="C782" i="1"/>
  <c r="H781" i="1"/>
  <c r="D781" i="1"/>
  <c r="C781" i="1"/>
  <c r="G781" i="1" s="1"/>
  <c r="D780" i="1"/>
  <c r="H780" i="1" s="1"/>
  <c r="C780" i="1"/>
  <c r="D779" i="1"/>
  <c r="H779" i="1" s="1"/>
  <c r="C779" i="1"/>
  <c r="D778" i="1"/>
  <c r="H778" i="1" s="1"/>
  <c r="C778" i="1"/>
  <c r="H777" i="1"/>
  <c r="D777" i="1"/>
  <c r="C777" i="1"/>
  <c r="G777" i="1" s="1"/>
  <c r="D776" i="1"/>
  <c r="H776" i="1" s="1"/>
  <c r="C776" i="1"/>
  <c r="D775" i="1"/>
  <c r="H775" i="1" s="1"/>
  <c r="C775" i="1"/>
  <c r="D774" i="1"/>
  <c r="H774" i="1" s="1"/>
  <c r="C774" i="1"/>
  <c r="H773" i="1"/>
  <c r="D773" i="1"/>
  <c r="C773" i="1"/>
  <c r="G773" i="1" s="1"/>
  <c r="D772" i="1"/>
  <c r="H772" i="1" s="1"/>
  <c r="C772" i="1"/>
  <c r="D771" i="1"/>
  <c r="H771" i="1" s="1"/>
  <c r="C771" i="1"/>
  <c r="D770" i="1"/>
  <c r="H770" i="1" s="1"/>
  <c r="C770" i="1"/>
  <c r="H769" i="1"/>
  <c r="D769" i="1"/>
  <c r="C769" i="1"/>
  <c r="G769" i="1" s="1"/>
  <c r="D768" i="1"/>
  <c r="H768" i="1" s="1"/>
  <c r="C768" i="1"/>
  <c r="D767" i="1"/>
  <c r="H767" i="1" s="1"/>
  <c r="C767" i="1"/>
  <c r="D766" i="1"/>
  <c r="H766" i="1" s="1"/>
  <c r="C766" i="1"/>
  <c r="H765" i="1"/>
  <c r="D765" i="1"/>
  <c r="C765" i="1"/>
  <c r="G765" i="1" s="1"/>
  <c r="D764" i="1"/>
  <c r="H764" i="1" s="1"/>
  <c r="C764" i="1"/>
  <c r="H763" i="1"/>
  <c r="D763" i="1"/>
  <c r="C763" i="1"/>
  <c r="G763" i="1" s="1"/>
  <c r="D762" i="1"/>
  <c r="H762" i="1" s="1"/>
  <c r="C762" i="1"/>
  <c r="D761" i="1"/>
  <c r="H761" i="1" s="1"/>
  <c r="C761" i="1"/>
  <c r="D760" i="1"/>
  <c r="H760" i="1" s="1"/>
  <c r="C760" i="1"/>
  <c r="H759" i="1"/>
  <c r="D759" i="1"/>
  <c r="C759" i="1"/>
  <c r="G759" i="1" s="1"/>
  <c r="D758" i="1"/>
  <c r="H758" i="1" s="1"/>
  <c r="C758" i="1"/>
  <c r="D757" i="1"/>
  <c r="H757" i="1" s="1"/>
  <c r="C757" i="1"/>
  <c r="D756" i="1"/>
  <c r="H756" i="1" s="1"/>
  <c r="C756" i="1"/>
  <c r="H755" i="1"/>
  <c r="D755" i="1"/>
  <c r="C755" i="1"/>
  <c r="G755" i="1" s="1"/>
  <c r="D754" i="1"/>
  <c r="H754" i="1" s="1"/>
  <c r="C754" i="1"/>
  <c r="D753" i="1"/>
  <c r="H753" i="1" s="1"/>
  <c r="C753" i="1"/>
  <c r="D752" i="1"/>
  <c r="H752" i="1" s="1"/>
  <c r="C752" i="1"/>
  <c r="H751" i="1"/>
  <c r="D751" i="1"/>
  <c r="C751" i="1"/>
  <c r="G751" i="1" s="1"/>
  <c r="D750" i="1"/>
  <c r="H750" i="1" s="1"/>
  <c r="C750" i="1"/>
  <c r="D749" i="1"/>
  <c r="H749" i="1" s="1"/>
  <c r="C749" i="1"/>
  <c r="D748" i="1"/>
  <c r="H748" i="1" s="1"/>
  <c r="C748" i="1"/>
  <c r="H747" i="1"/>
  <c r="D747" i="1"/>
  <c r="C747" i="1"/>
  <c r="G747" i="1" s="1"/>
  <c r="D746" i="1"/>
  <c r="H746" i="1" s="1"/>
  <c r="C746" i="1"/>
  <c r="D745" i="1"/>
  <c r="H745" i="1" s="1"/>
  <c r="C745" i="1"/>
  <c r="D744" i="1"/>
  <c r="H744" i="1" s="1"/>
  <c r="C744" i="1"/>
  <c r="H743" i="1"/>
  <c r="D743" i="1"/>
  <c r="C743" i="1"/>
  <c r="G743" i="1" s="1"/>
  <c r="D742" i="1"/>
  <c r="H742" i="1" s="1"/>
  <c r="C742" i="1"/>
  <c r="D741" i="1"/>
  <c r="H741" i="1" s="1"/>
  <c r="C741" i="1"/>
  <c r="D740" i="1"/>
  <c r="H740" i="1" s="1"/>
  <c r="C740" i="1"/>
  <c r="H739" i="1"/>
  <c r="D739" i="1"/>
  <c r="C739" i="1"/>
  <c r="G739" i="1" s="1"/>
  <c r="D738" i="1"/>
  <c r="H738" i="1" s="1"/>
  <c r="C738" i="1"/>
  <c r="D737" i="1"/>
  <c r="C737" i="1"/>
  <c r="G737" i="1" s="1"/>
  <c r="D736" i="1"/>
  <c r="C736" i="1"/>
  <c r="H735" i="1"/>
  <c r="D735" i="1"/>
  <c r="C735" i="1"/>
  <c r="G735" i="1" s="1"/>
  <c r="D734" i="1"/>
  <c r="H734" i="1" s="1"/>
  <c r="C734" i="1"/>
  <c r="D733" i="1"/>
  <c r="H733" i="1" s="1"/>
  <c r="C733" i="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D725" i="1"/>
  <c r="H725" i="1" s="1"/>
  <c r="C725" i="1"/>
  <c r="D724" i="1"/>
  <c r="H724" i="1" s="1"/>
  <c r="C724" i="1"/>
  <c r="D723" i="1"/>
  <c r="C723" i="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D677" i="1"/>
  <c r="H677" i="1" s="1"/>
  <c r="C677" i="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H651" i="1"/>
  <c r="D651" i="1"/>
  <c r="C651" i="1"/>
  <c r="G651" i="1" s="1"/>
  <c r="D650" i="1"/>
  <c r="H650" i="1" s="1"/>
  <c r="C650" i="1"/>
  <c r="C649" i="1"/>
  <c r="D648" i="1"/>
  <c r="H648" i="1" s="1"/>
  <c r="C648" i="1"/>
  <c r="D647" i="1"/>
  <c r="H647" i="1" s="1"/>
  <c r="C647" i="1"/>
  <c r="D646" i="1"/>
  <c r="H646" i="1" s="1"/>
  <c r="C646" i="1"/>
  <c r="D645" i="1"/>
  <c r="H645" i="1" s="1"/>
  <c r="C645" i="1"/>
  <c r="D641" i="1"/>
  <c r="D636" i="1"/>
  <c r="H636" i="1" s="1"/>
  <c r="C636" i="1"/>
  <c r="H635" i="1"/>
  <c r="D635" i="1"/>
  <c r="C635" i="1"/>
  <c r="G635" i="1" s="1"/>
  <c r="D632" i="1"/>
  <c r="H632" i="1" s="1"/>
  <c r="C632" i="1"/>
  <c r="H631" i="1"/>
  <c r="D631" i="1"/>
  <c r="C631" i="1"/>
  <c r="G631" i="1" s="1"/>
  <c r="D630" i="1"/>
  <c r="H630" i="1" s="1"/>
  <c r="C630" i="1"/>
  <c r="H629" i="1"/>
  <c r="D629" i="1"/>
  <c r="C629" i="1"/>
  <c r="G629" i="1" s="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C553" i="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H535" i="1"/>
  <c r="D535" i="1"/>
  <c r="C535" i="1"/>
  <c r="G535" i="1" s="1"/>
  <c r="D534" i="1"/>
  <c r="H534" i="1" s="1"/>
  <c r="C534" i="1"/>
  <c r="G534" i="1" s="1"/>
  <c r="D533" i="1"/>
  <c r="H533" i="1" s="1"/>
  <c r="C533" i="1"/>
  <c r="G533" i="1" s="1"/>
  <c r="D532" i="1"/>
  <c r="H532" i="1" s="1"/>
  <c r="C532" i="1"/>
  <c r="G532" i="1" s="1"/>
  <c r="D531" i="1"/>
  <c r="H531" i="1" s="1"/>
  <c r="C531" i="1"/>
  <c r="G531" i="1" s="1"/>
  <c r="D530"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H495" i="1"/>
  <c r="D495" i="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H480" i="1"/>
  <c r="D480" i="1"/>
  <c r="C480" i="1"/>
  <c r="G480" i="1" s="1"/>
  <c r="D479" i="1"/>
  <c r="H479" i="1" s="1"/>
  <c r="C479" i="1"/>
  <c r="G479" i="1" s="1"/>
  <c r="D478" i="1"/>
  <c r="H478" i="1" s="1"/>
  <c r="C478" i="1"/>
  <c r="G478" i="1" s="1"/>
  <c r="D477" i="1"/>
  <c r="H477" i="1" s="1"/>
  <c r="C477" i="1"/>
  <c r="G477" i="1" s="1"/>
  <c r="H476" i="1"/>
  <c r="D476" i="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D459" i="1"/>
  <c r="H459" i="1" s="1"/>
  <c r="C459" i="1"/>
  <c r="G459" i="1" s="1"/>
  <c r="D458" i="1"/>
  <c r="H458" i="1" s="1"/>
  <c r="C458" i="1"/>
  <c r="G458" i="1" s="1"/>
  <c r="D457" i="1"/>
  <c r="H457" i="1" s="1"/>
  <c r="C457" i="1"/>
  <c r="G457" i="1" s="1"/>
  <c r="H456" i="1"/>
  <c r="D456" i="1"/>
  <c r="C456" i="1"/>
  <c r="G456" i="1" s="1"/>
  <c r="D455" i="1"/>
  <c r="H455" i="1" s="1"/>
  <c r="C455" i="1"/>
  <c r="G455" i="1" s="1"/>
  <c r="D454" i="1"/>
  <c r="H454" i="1" s="1"/>
  <c r="C454" i="1"/>
  <c r="G454" i="1" s="1"/>
  <c r="D453" i="1"/>
  <c r="H453" i="1" s="1"/>
  <c r="C453" i="1"/>
  <c r="G453" i="1" s="1"/>
  <c r="H452" i="1"/>
  <c r="D452" i="1"/>
  <c r="C452" i="1"/>
  <c r="G452" i="1" s="1"/>
  <c r="D451" i="1"/>
  <c r="H451" i="1" s="1"/>
  <c r="C451" i="1"/>
  <c r="G451" i="1" s="1"/>
  <c r="D450" i="1"/>
  <c r="H450" i="1" s="1"/>
  <c r="C450" i="1"/>
  <c r="G450" i="1" s="1"/>
  <c r="D449" i="1"/>
  <c r="H449" i="1" s="1"/>
  <c r="C449" i="1"/>
  <c r="G449" i="1" s="1"/>
  <c r="D448" i="1"/>
  <c r="H448" i="1" s="1"/>
  <c r="C448" i="1"/>
  <c r="G448" i="1" s="1"/>
  <c r="H447" i="1"/>
  <c r="D447" i="1"/>
  <c r="C447" i="1"/>
  <c r="G447" i="1" s="1"/>
  <c r="D446" i="1"/>
  <c r="H446" i="1" s="1"/>
  <c r="C446" i="1"/>
  <c r="G446" i="1" s="1"/>
  <c r="D445" i="1"/>
  <c r="H445" i="1" s="1"/>
  <c r="C445" i="1"/>
  <c r="G445" i="1" s="1"/>
  <c r="H444" i="1"/>
  <c r="D444" i="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H438" i="1"/>
  <c r="D438" i="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3" i="1"/>
  <c r="H423" i="1" s="1"/>
  <c r="C423" i="1"/>
  <c r="D422" i="1"/>
  <c r="H422" i="1" s="1"/>
  <c r="C422" i="1"/>
  <c r="D421" i="1"/>
  <c r="H421" i="1" s="1"/>
  <c r="C421" i="1"/>
  <c r="D416" i="1"/>
  <c r="H416" i="1" s="1"/>
  <c r="C416" i="1"/>
  <c r="D415" i="1"/>
  <c r="H415" i="1" s="1"/>
  <c r="C415" i="1"/>
  <c r="D414" i="1"/>
  <c r="H414" i="1" s="1"/>
  <c r="C414" i="1"/>
  <c r="D411" i="1"/>
  <c r="H411" i="1" s="1"/>
  <c r="C411" i="1"/>
  <c r="G411" i="1" s="1"/>
  <c r="D410" i="1"/>
  <c r="H410" i="1" s="1"/>
  <c r="C410" i="1"/>
  <c r="G410" i="1" s="1"/>
  <c r="D409" i="1"/>
  <c r="H409" i="1" s="1"/>
  <c r="C409" i="1"/>
  <c r="G409" i="1" s="1"/>
  <c r="D408" i="1"/>
  <c r="H408" i="1" s="1"/>
  <c r="C408" i="1"/>
  <c r="D407" i="1"/>
  <c r="H407" i="1" s="1"/>
  <c r="C407" i="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H398" i="1"/>
  <c r="D398" i="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H391" i="1"/>
  <c r="D391" i="1"/>
  <c r="C391" i="1"/>
  <c r="G391" i="1" s="1"/>
  <c r="D390" i="1"/>
  <c r="H390" i="1" s="1"/>
  <c r="C390" i="1"/>
  <c r="G390" i="1" s="1"/>
  <c r="D389" i="1"/>
  <c r="H389" i="1" s="1"/>
  <c r="C389" i="1"/>
  <c r="D388" i="1"/>
  <c r="H388" i="1" s="1"/>
  <c r="C388" i="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D380" i="1"/>
  <c r="H380" i="1" s="1"/>
  <c r="C380" i="1"/>
  <c r="G380" i="1" s="1"/>
  <c r="D379" i="1"/>
  <c r="H379" i="1" s="1"/>
  <c r="C379" i="1"/>
  <c r="G379" i="1" s="1"/>
  <c r="D378" i="1"/>
  <c r="H378" i="1" s="1"/>
  <c r="C378" i="1"/>
  <c r="G378" i="1" s="1"/>
  <c r="D377" i="1"/>
  <c r="H377" i="1" s="1"/>
  <c r="C377" i="1"/>
  <c r="D376" i="1"/>
  <c r="H376" i="1" s="1"/>
  <c r="C376" i="1"/>
  <c r="G376" i="1" s="1"/>
  <c r="D375" i="1"/>
  <c r="H375" i="1" s="1"/>
  <c r="C375" i="1"/>
  <c r="G375" i="1" s="1"/>
  <c r="D374" i="1"/>
  <c r="H374" i="1" s="1"/>
  <c r="C374" i="1"/>
  <c r="D373" i="1"/>
  <c r="H373" i="1" s="1"/>
  <c r="C373" i="1"/>
  <c r="G373" i="1" s="1"/>
  <c r="D372" i="1"/>
  <c r="H372" i="1" s="1"/>
  <c r="C372" i="1"/>
  <c r="G372" i="1" s="1"/>
  <c r="D371" i="1"/>
  <c r="H371" i="1" s="1"/>
  <c r="C371" i="1"/>
  <c r="G371" i="1" s="1"/>
  <c r="D370" i="1"/>
  <c r="H370" i="1" s="1"/>
  <c r="C370" i="1"/>
  <c r="G370" i="1" s="1"/>
  <c r="D369" i="1"/>
  <c r="H369" i="1" s="1"/>
  <c r="C369" i="1"/>
  <c r="D368" i="1"/>
  <c r="H368" i="1" s="1"/>
  <c r="C368" i="1"/>
  <c r="D367" i="1"/>
  <c r="H367" i="1" s="1"/>
  <c r="C367" i="1"/>
  <c r="G367" i="1" s="1"/>
  <c r="H366" i="1"/>
  <c r="D366" i="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H354" i="1"/>
  <c r="D354" i="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H344" i="1"/>
  <c r="D344" i="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H320" i="1"/>
  <c r="D320" i="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H311" i="1"/>
  <c r="D311" i="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D301" i="1"/>
  <c r="H301" i="1" s="1"/>
  <c r="C301" i="1"/>
  <c r="D300" i="1"/>
  <c r="H300" i="1" s="1"/>
  <c r="C300" i="1"/>
  <c r="D299" i="1"/>
  <c r="H299" i="1" s="1"/>
  <c r="C299" i="1"/>
  <c r="D298" i="1"/>
  <c r="H298" i="1" s="1"/>
  <c r="C298" i="1"/>
  <c r="G298" i="1" s="1"/>
  <c r="D294" i="1"/>
  <c r="H294" i="1" s="1"/>
  <c r="C294" i="1"/>
  <c r="G294" i="1" s="1"/>
  <c r="D293" i="1"/>
  <c r="H293" i="1" s="1"/>
  <c r="C293" i="1"/>
  <c r="G293" i="1" s="1"/>
  <c r="D292" i="1"/>
  <c r="H292" i="1" s="1"/>
  <c r="C292" i="1"/>
  <c r="G292" i="1" s="1"/>
  <c r="D291" i="1"/>
  <c r="H291" i="1" s="1"/>
  <c r="C291" i="1"/>
  <c r="G291" i="1" s="1"/>
  <c r="H290" i="1"/>
  <c r="D290" i="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D271" i="1"/>
  <c r="H271" i="1" s="1"/>
  <c r="C271" i="1"/>
  <c r="G271" i="1" s="1"/>
  <c r="D270" i="1"/>
  <c r="H270" i="1" s="1"/>
  <c r="C270" i="1"/>
  <c r="D269" i="1"/>
  <c r="H269" i="1" s="1"/>
  <c r="C269" i="1"/>
  <c r="D268" i="1"/>
  <c r="H268" i="1" s="1"/>
  <c r="C268" i="1"/>
  <c r="D267" i="1"/>
  <c r="H267" i="1" s="1"/>
  <c r="C267" i="1"/>
  <c r="G267" i="1" s="1"/>
  <c r="D266" i="1"/>
  <c r="H266" i="1" s="1"/>
  <c r="C266" i="1"/>
  <c r="D265" i="1"/>
  <c r="H265" i="1" s="1"/>
  <c r="C265" i="1"/>
  <c r="D264" i="1"/>
  <c r="H264" i="1" s="1"/>
  <c r="C264" i="1"/>
  <c r="D263" i="1"/>
  <c r="H263" i="1" s="1"/>
  <c r="C263" i="1"/>
  <c r="G263" i="1" s="1"/>
  <c r="D262" i="1"/>
  <c r="H262" i="1" s="1"/>
  <c r="C262" i="1"/>
  <c r="D261" i="1"/>
  <c r="H261" i="1" s="1"/>
  <c r="C261" i="1"/>
  <c r="D260" i="1"/>
  <c r="H260" i="1" s="1"/>
  <c r="C260" i="1"/>
  <c r="C259" i="1"/>
  <c r="C258" i="1"/>
  <c r="D257" i="1"/>
  <c r="H257" i="1" s="1"/>
  <c r="C257" i="1"/>
  <c r="G257" i="1" s="1"/>
  <c r="D256" i="1"/>
  <c r="H256" i="1" s="1"/>
  <c r="C256" i="1"/>
  <c r="G256" i="1" s="1"/>
  <c r="D255" i="1"/>
  <c r="H255" i="1" s="1"/>
  <c r="C255" i="1"/>
  <c r="G255" i="1" s="1"/>
  <c r="D254" i="1"/>
  <c r="H254" i="1" s="1"/>
  <c r="C254" i="1"/>
  <c r="D253" i="1"/>
  <c r="H253" i="1" s="1"/>
  <c r="C253" i="1"/>
  <c r="D252" i="1"/>
  <c r="H252" i="1" s="1"/>
  <c r="C252" i="1"/>
  <c r="G252" i="1" s="1"/>
  <c r="H251" i="1"/>
  <c r="D251" i="1"/>
  <c r="C251" i="1"/>
  <c r="G251" i="1" s="1"/>
  <c r="D250" i="1"/>
  <c r="H250" i="1" s="1"/>
  <c r="C250" i="1"/>
  <c r="G250" i="1" s="1"/>
  <c r="D249" i="1"/>
  <c r="H249" i="1" s="1"/>
  <c r="C249" i="1"/>
  <c r="G249" i="1" s="1"/>
  <c r="H248" i="1"/>
  <c r="D248" i="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H239" i="1"/>
  <c r="D239" i="1"/>
  <c r="C239" i="1"/>
  <c r="G239" i="1" s="1"/>
  <c r="D238" i="1"/>
  <c r="H238" i="1" s="1"/>
  <c r="C238" i="1"/>
  <c r="G238" i="1" s="1"/>
  <c r="D237" i="1"/>
  <c r="H237" i="1" s="1"/>
  <c r="C237" i="1"/>
  <c r="H236" i="1"/>
  <c r="D236" i="1"/>
  <c r="C236" i="1"/>
  <c r="G236" i="1" s="1"/>
  <c r="D235" i="1"/>
  <c r="H235" i="1" s="1"/>
  <c r="C235" i="1"/>
  <c r="H234" i="1"/>
  <c r="D234" i="1"/>
  <c r="C234" i="1"/>
  <c r="G234" i="1" s="1"/>
  <c r="D233" i="1"/>
  <c r="H233" i="1" s="1"/>
  <c r="C233" i="1"/>
  <c r="H232" i="1"/>
  <c r="D232" i="1"/>
  <c r="C232" i="1"/>
  <c r="G232" i="1" s="1"/>
  <c r="D231" i="1"/>
  <c r="H231" i="1" s="1"/>
  <c r="C231" i="1"/>
  <c r="H230" i="1"/>
  <c r="D230" i="1"/>
  <c r="C230" i="1"/>
  <c r="G230" i="1" s="1"/>
  <c r="D229" i="1"/>
  <c r="H229" i="1" s="1"/>
  <c r="C229" i="1"/>
  <c r="H228" i="1"/>
  <c r="D228" i="1"/>
  <c r="C228" i="1"/>
  <c r="G228" i="1" s="1"/>
  <c r="D227" i="1"/>
  <c r="H227" i="1" s="1"/>
  <c r="C227" i="1"/>
  <c r="H226" i="1"/>
  <c r="D226" i="1"/>
  <c r="C226" i="1"/>
  <c r="G226" i="1" s="1"/>
  <c r="D225" i="1"/>
  <c r="H225" i="1" s="1"/>
  <c r="C225" i="1"/>
  <c r="H224" i="1"/>
  <c r="D224" i="1"/>
  <c r="C224" i="1"/>
  <c r="G224" i="1" s="1"/>
  <c r="D223" i="1"/>
  <c r="H223" i="1" s="1"/>
  <c r="C223" i="1"/>
  <c r="H222" i="1"/>
  <c r="D222" i="1"/>
  <c r="C222" i="1"/>
  <c r="G222" i="1" s="1"/>
  <c r="D221" i="1"/>
  <c r="H221" i="1" s="1"/>
  <c r="C221" i="1"/>
  <c r="H220" i="1"/>
  <c r="D220" i="1"/>
  <c r="C220" i="1"/>
  <c r="G220"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D198" i="1"/>
  <c r="H198" i="1" s="1"/>
  <c r="C198" i="1"/>
  <c r="D197" i="1"/>
  <c r="H197" i="1" s="1"/>
  <c r="C197" i="1"/>
  <c r="D196" i="1"/>
  <c r="H196" i="1" s="1"/>
  <c r="C196" i="1"/>
  <c r="D195" i="1"/>
  <c r="H195" i="1" s="1"/>
  <c r="C195" i="1"/>
  <c r="H194" i="1"/>
  <c r="D194" i="1"/>
  <c r="C194" i="1"/>
  <c r="G194" i="1" s="1"/>
  <c r="D193" i="1"/>
  <c r="H193" i="1" s="1"/>
  <c r="C193" i="1"/>
  <c r="D192" i="1"/>
  <c r="H192" i="1" s="1"/>
  <c r="C192" i="1"/>
  <c r="D191" i="1"/>
  <c r="H191" i="1" s="1"/>
  <c r="C191" i="1"/>
  <c r="C190" i="1"/>
  <c r="D189" i="1"/>
  <c r="H189" i="1" s="1"/>
  <c r="C189" i="1"/>
  <c r="H188" i="1"/>
  <c r="D188" i="1"/>
  <c r="C188" i="1"/>
  <c r="G188" i="1" s="1"/>
  <c r="D187" i="1"/>
  <c r="H187" i="1" s="1"/>
  <c r="C187" i="1"/>
  <c r="H186" i="1"/>
  <c r="D186" i="1"/>
  <c r="C186" i="1"/>
  <c r="G186" i="1" s="1"/>
  <c r="D185" i="1"/>
  <c r="H185" i="1" s="1"/>
  <c r="C185" i="1"/>
  <c r="D184" i="1"/>
  <c r="H184" i="1" s="1"/>
  <c r="C184" i="1"/>
  <c r="D183" i="1"/>
  <c r="H183" i="1" s="1"/>
  <c r="C183" i="1"/>
  <c r="H182" i="1"/>
  <c r="D182" i="1"/>
  <c r="C182" i="1"/>
  <c r="G182" i="1" s="1"/>
  <c r="D181" i="1"/>
  <c r="H181" i="1" s="1"/>
  <c r="C181" i="1"/>
  <c r="H180" i="1"/>
  <c r="D180" i="1"/>
  <c r="C180" i="1"/>
  <c r="G180" i="1" s="1"/>
  <c r="D179" i="1"/>
  <c r="H179" i="1" s="1"/>
  <c r="C179" i="1"/>
  <c r="H178" i="1"/>
  <c r="D178" i="1"/>
  <c r="C178" i="1"/>
  <c r="G178" i="1" s="1"/>
  <c r="D177" i="1"/>
  <c r="H177" i="1" s="1"/>
  <c r="C177" i="1"/>
  <c r="H176" i="1"/>
  <c r="D176" i="1"/>
  <c r="C176" i="1"/>
  <c r="G176" i="1" s="1"/>
  <c r="D175" i="1"/>
  <c r="H175" i="1" s="1"/>
  <c r="C175" i="1"/>
  <c r="D174" i="1"/>
  <c r="H174" i="1" s="1"/>
  <c r="C174" i="1"/>
  <c r="D173" i="1"/>
  <c r="H173" i="1" s="1"/>
  <c r="C173" i="1"/>
  <c r="D172" i="1"/>
  <c r="H172" i="1" s="1"/>
  <c r="C172" i="1"/>
  <c r="D171" i="1"/>
  <c r="H171" i="1" s="1"/>
  <c r="C171" i="1"/>
  <c r="H170" i="1"/>
  <c r="D170" i="1"/>
  <c r="C170" i="1"/>
  <c r="G170" i="1" s="1"/>
  <c r="D169" i="1"/>
  <c r="H169" i="1" s="1"/>
  <c r="C169" i="1"/>
  <c r="H168" i="1"/>
  <c r="D168" i="1"/>
  <c r="C168" i="1"/>
  <c r="G168" i="1" s="1"/>
  <c r="D167" i="1"/>
  <c r="H167" i="1" s="1"/>
  <c r="C167" i="1"/>
  <c r="D166" i="1"/>
  <c r="H166" i="1" s="1"/>
  <c r="C166" i="1"/>
  <c r="D165" i="1"/>
  <c r="H165" i="1" s="1"/>
  <c r="C165" i="1"/>
  <c r="H164" i="1"/>
  <c r="D164" i="1"/>
  <c r="C164" i="1"/>
  <c r="G164" i="1" s="1"/>
  <c r="D163" i="1"/>
  <c r="H163" i="1" s="1"/>
  <c r="C163" i="1"/>
  <c r="H162" i="1"/>
  <c r="D162" i="1"/>
  <c r="C162" i="1"/>
  <c r="G162" i="1" s="1"/>
  <c r="D161" i="1"/>
  <c r="H161" i="1" s="1"/>
  <c r="C161" i="1"/>
  <c r="C160" i="1"/>
  <c r="D159" i="1"/>
  <c r="H159" i="1" s="1"/>
  <c r="C159" i="1"/>
  <c r="H158" i="1"/>
  <c r="D158" i="1"/>
  <c r="C158" i="1"/>
  <c r="G158" i="1" s="1"/>
  <c r="D157" i="1"/>
  <c r="H157" i="1" s="1"/>
  <c r="C157" i="1"/>
  <c r="D156" i="1"/>
  <c r="H156" i="1" s="1"/>
  <c r="C156" i="1"/>
  <c r="D155" i="1"/>
  <c r="H155" i="1" s="1"/>
  <c r="C155" i="1"/>
  <c r="D154" i="1"/>
  <c r="H154" i="1" s="1"/>
  <c r="C154" i="1"/>
  <c r="D153" i="1"/>
  <c r="H153" i="1" s="1"/>
  <c r="C153" i="1"/>
  <c r="H152" i="1"/>
  <c r="D152" i="1"/>
  <c r="C152" i="1"/>
  <c r="G152" i="1" s="1"/>
  <c r="D151" i="1"/>
  <c r="H151" i="1" s="1"/>
  <c r="C151" i="1"/>
  <c r="C150" i="1"/>
  <c r="C149" i="1"/>
  <c r="H147" i="1"/>
  <c r="D147" i="1"/>
  <c r="C147" i="1"/>
  <c r="G147" i="1" s="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H131" i="1"/>
  <c r="D131" i="1"/>
  <c r="C131" i="1"/>
  <c r="G131" i="1" s="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C121" i="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D113" i="1"/>
  <c r="H113" i="1" s="1"/>
  <c r="C113" i="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D73" i="1"/>
  <c r="H73" i="1" s="1"/>
  <c r="C73" i="1"/>
  <c r="D72" i="1"/>
  <c r="H72" i="1" s="1"/>
  <c r="C72" i="1"/>
  <c r="H71" i="1"/>
  <c r="D71" i="1"/>
  <c r="C71" i="1"/>
  <c r="G71" i="1" s="1"/>
  <c r="D70" i="1"/>
  <c r="H70" i="1" s="1"/>
  <c r="C70" i="1"/>
  <c r="H69" i="1"/>
  <c r="D69" i="1"/>
  <c r="C69" i="1"/>
  <c r="G69" i="1" s="1"/>
  <c r="D68" i="1"/>
  <c r="H68" i="1" s="1"/>
  <c r="C68" i="1"/>
  <c r="H67" i="1"/>
  <c r="D67" i="1"/>
  <c r="C67" i="1"/>
  <c r="G67" i="1" s="1"/>
  <c r="D66" i="1"/>
  <c r="H66" i="1" s="1"/>
  <c r="C66" i="1"/>
  <c r="D65" i="1"/>
  <c r="H65" i="1" s="1"/>
  <c r="C65" i="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C45" i="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E326" i="9" l="1"/>
  <c r="B326" i="9" s="1"/>
  <c r="E311" i="9"/>
  <c r="B311" i="9" s="1"/>
  <c r="H1512" i="1"/>
  <c r="H1511" i="1"/>
  <c r="H1513" i="1"/>
  <c r="F115" i="6"/>
  <c r="G121" i="1"/>
  <c r="H1389" i="1"/>
  <c r="H1388" i="1"/>
  <c r="H1387" i="1"/>
  <c r="H1386" i="1"/>
  <c r="H1385" i="1"/>
  <c r="H1384" i="1"/>
  <c r="E335" i="9"/>
  <c r="B335" i="9" s="1"/>
  <c r="H1390" i="1"/>
  <c r="G1341" i="1"/>
  <c r="G1342" i="1"/>
  <c r="E337" i="9"/>
  <c r="B337" i="9" s="1"/>
  <c r="H1383" i="1"/>
  <c r="G1313" i="1"/>
  <c r="E340" i="9"/>
  <c r="B340" i="9" s="1"/>
  <c r="G1164" i="1"/>
  <c r="G1160" i="1"/>
  <c r="G1156" i="1"/>
  <c r="G1152" i="1"/>
  <c r="H1307" i="1"/>
  <c r="G1309" i="1"/>
  <c r="G1308" i="1"/>
  <c r="G1307" i="1"/>
  <c r="G1306" i="1"/>
  <c r="G1305" i="1"/>
  <c r="G1303" i="1"/>
  <c r="H1293" i="1"/>
  <c r="H1292" i="1"/>
  <c r="G1299" i="1"/>
  <c r="G1295" i="1"/>
  <c r="G1296" i="1"/>
  <c r="G1280" i="1"/>
  <c r="G1279" i="1"/>
  <c r="G300" i="1"/>
  <c r="F256" i="5"/>
  <c r="G1267" i="1"/>
  <c r="G1266" i="1"/>
  <c r="G1263" i="1"/>
  <c r="G1260" i="1"/>
  <c r="G1262" i="1"/>
  <c r="F252" i="5"/>
  <c r="G1252" i="1"/>
  <c r="G1264" i="1"/>
  <c r="E255" i="5"/>
  <c r="D1259" i="1" s="1"/>
  <c r="H1259" i="1" s="1"/>
  <c r="G65" i="1"/>
  <c r="H1538" i="1"/>
  <c r="H1539" i="1"/>
  <c r="H1540" i="1"/>
  <c r="G649" i="1"/>
  <c r="F656" i="4"/>
  <c r="G416" i="1"/>
  <c r="G415" i="1"/>
  <c r="G414" i="1"/>
  <c r="G422" i="1"/>
  <c r="G677" i="1"/>
  <c r="G725" i="1"/>
  <c r="G723" i="1"/>
  <c r="G1007" i="1"/>
  <c r="G997" i="1"/>
  <c r="G1001" i="1"/>
  <c r="B292" i="9"/>
  <c r="G977" i="1"/>
  <c r="G981" i="1"/>
  <c r="G985" i="1"/>
  <c r="G989" i="1"/>
  <c r="G993" i="1"/>
  <c r="B286" i="9"/>
  <c r="B288" i="9"/>
  <c r="B290" i="9"/>
  <c r="E156" i="9"/>
  <c r="B156" i="9" s="1"/>
  <c r="F284" i="9"/>
  <c r="G955" i="1"/>
  <c r="G959" i="1"/>
  <c r="G963" i="1"/>
  <c r="G967" i="1"/>
  <c r="G971" i="1"/>
  <c r="B278" i="9"/>
  <c r="B280" i="9"/>
  <c r="B282" i="9"/>
  <c r="B284" i="9"/>
  <c r="G935" i="1"/>
  <c r="G939" i="1"/>
  <c r="G943" i="1"/>
  <c r="G947" i="1"/>
  <c r="G951" i="1"/>
  <c r="F275" i="9"/>
  <c r="B276" i="9"/>
  <c r="G909" i="1"/>
  <c r="G913" i="1"/>
  <c r="G917" i="1"/>
  <c r="G921" i="1"/>
  <c r="G925" i="1"/>
  <c r="G929" i="1"/>
  <c r="F269" i="9"/>
  <c r="G889" i="1"/>
  <c r="G893" i="1"/>
  <c r="G897" i="1"/>
  <c r="G901" i="1"/>
  <c r="G905" i="1"/>
  <c r="F263" i="9"/>
  <c r="G869" i="1"/>
  <c r="G873" i="1"/>
  <c r="G877" i="1"/>
  <c r="G881" i="1"/>
  <c r="G885" i="1"/>
  <c r="G791" i="1"/>
  <c r="G795" i="1"/>
  <c r="G799" i="1"/>
  <c r="G801" i="1"/>
  <c r="G803" i="1"/>
  <c r="G767" i="1"/>
  <c r="G771" i="1"/>
  <c r="G775" i="1"/>
  <c r="G779" i="1"/>
  <c r="G783" i="1"/>
  <c r="G741" i="1"/>
  <c r="G745" i="1"/>
  <c r="G749" i="1"/>
  <c r="G753" i="1"/>
  <c r="G757" i="1"/>
  <c r="G761" i="1"/>
  <c r="F245" i="9"/>
  <c r="F243" i="9"/>
  <c r="G733" i="1"/>
  <c r="H723" i="1"/>
  <c r="E47" i="9"/>
  <c r="B47" i="9" s="1"/>
  <c r="H737" i="1"/>
  <c r="E57" i="9"/>
  <c r="B57" i="9" s="1"/>
  <c r="E56" i="9"/>
  <c r="B56" i="9" s="1"/>
  <c r="H736" i="1"/>
  <c r="H807" i="1"/>
  <c r="H806" i="1"/>
  <c r="H805" i="1"/>
  <c r="H803" i="1"/>
  <c r="E74" i="9"/>
  <c r="B74" i="9" s="1"/>
  <c r="H801" i="1"/>
  <c r="H800" i="1"/>
  <c r="H799" i="1"/>
  <c r="G865" i="1"/>
  <c r="G861" i="1"/>
  <c r="G857" i="1"/>
  <c r="G853" i="1"/>
  <c r="G841" i="1"/>
  <c r="G837" i="1"/>
  <c r="G833" i="1"/>
  <c r="G829" i="1"/>
  <c r="G825" i="1"/>
  <c r="G821" i="1"/>
  <c r="G819" i="1"/>
  <c r="G815" i="1"/>
  <c r="G809" i="1"/>
  <c r="G302" i="1"/>
  <c r="G299" i="1"/>
  <c r="G264" i="1"/>
  <c r="G262" i="1"/>
  <c r="G261" i="1"/>
  <c r="G259" i="1"/>
  <c r="G260" i="1"/>
  <c r="C1681" i="1"/>
  <c r="G1681" i="1" s="1"/>
  <c r="G647" i="1"/>
  <c r="G645" i="1"/>
  <c r="F247" i="9"/>
  <c r="G847" i="1"/>
  <c r="G266" i="1"/>
  <c r="E262" i="4"/>
  <c r="D258" i="1" s="1"/>
  <c r="G258" i="1" s="1"/>
  <c r="H844" i="1"/>
  <c r="H846" i="1"/>
  <c r="H845" i="1"/>
  <c r="E82" i="9"/>
  <c r="B82" i="9" s="1"/>
  <c r="G845" i="1"/>
  <c r="G653" i="1"/>
  <c r="G196" i="1"/>
  <c r="G192" i="1"/>
  <c r="F241" i="9"/>
  <c r="B241" i="9" s="1"/>
  <c r="G184" i="1"/>
  <c r="G172" i="1"/>
  <c r="G154" i="1"/>
  <c r="E153" i="4"/>
  <c r="D149" i="1" s="1"/>
  <c r="H149" i="1" s="1"/>
  <c r="E31" i="9"/>
  <c r="B31" i="9" s="1"/>
  <c r="E37" i="9"/>
  <c r="B37" i="9" s="1"/>
  <c r="E307" i="9"/>
  <c r="B307" i="9" s="1"/>
  <c r="E312" i="9"/>
  <c r="B312" i="9" s="1"/>
  <c r="E322" i="9"/>
  <c r="B322" i="9" s="1"/>
  <c r="G1612" i="1"/>
  <c r="C1604" i="1"/>
  <c r="H1604" i="1" s="1"/>
  <c r="H1602" i="1"/>
  <c r="G1602" i="1"/>
  <c r="G1594" i="1"/>
  <c r="G1586" i="1"/>
  <c r="G1301" i="1"/>
  <c r="G1302" i="1"/>
  <c r="F297" i="5"/>
  <c r="G1292" i="1"/>
  <c r="G1291" i="1"/>
  <c r="G1281" i="1"/>
  <c r="G1256" i="1"/>
  <c r="G1257" i="1"/>
  <c r="G1251" i="1"/>
  <c r="G1206" i="1"/>
  <c r="F181" i="5"/>
  <c r="G1166" i="1"/>
  <c r="F147" i="5"/>
  <c r="G1314" i="1"/>
  <c r="G1311" i="1"/>
  <c r="F52" i="5"/>
  <c r="G1057" i="1"/>
  <c r="E12" i="5"/>
  <c r="D1017" i="1" s="1"/>
  <c r="H1017" i="1" s="1"/>
  <c r="F19" i="5"/>
  <c r="F13" i="5"/>
  <c r="E7" i="5"/>
  <c r="F8" i="5"/>
  <c r="G301" i="1"/>
  <c r="G423" i="1"/>
  <c r="F428" i="4"/>
  <c r="G421" i="1"/>
  <c r="E648" i="4"/>
  <c r="D642" i="1" s="1"/>
  <c r="G113" i="1"/>
  <c r="F112" i="4"/>
  <c r="G45" i="1"/>
  <c r="G73" i="1"/>
  <c r="E6" i="4"/>
  <c r="D2" i="1" s="1"/>
  <c r="G407" i="1"/>
  <c r="G408" i="1"/>
  <c r="G388" i="1"/>
  <c r="G389" i="1"/>
  <c r="G381" i="1"/>
  <c r="G374" i="1"/>
  <c r="G377" i="1"/>
  <c r="G368" i="1"/>
  <c r="G369" i="1"/>
  <c r="E417" i="4"/>
  <c r="D412" i="1" s="1"/>
  <c r="F374" i="4"/>
  <c r="G269" i="1"/>
  <c r="G270" i="1"/>
  <c r="G272" i="1"/>
  <c r="F273" i="4"/>
  <c r="G268" i="1"/>
  <c r="F269" i="4"/>
  <c r="G265" i="1"/>
  <c r="G253" i="1"/>
  <c r="G254" i="1"/>
  <c r="G198" i="1"/>
  <c r="G190" i="1"/>
  <c r="F239" i="9"/>
  <c r="G174" i="1"/>
  <c r="E164" i="4"/>
  <c r="D160" i="1" s="1"/>
  <c r="H160" i="1" s="1"/>
  <c r="F178" i="4"/>
  <c r="G166" i="1"/>
  <c r="F170" i="4"/>
  <c r="G160" i="1"/>
  <c r="G156" i="1"/>
  <c r="F160" i="4"/>
  <c r="F237" i="9"/>
  <c r="G150"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553" i="1"/>
  <c r="H553" i="1"/>
  <c r="G555" i="1"/>
  <c r="G557" i="1"/>
  <c r="G559" i="1"/>
  <c r="G561" i="1"/>
  <c r="G563" i="1"/>
  <c r="G565" i="1"/>
  <c r="G567" i="1"/>
  <c r="G569" i="1"/>
  <c r="G571" i="1"/>
  <c r="G573" i="1"/>
  <c r="G575" i="1"/>
  <c r="G577"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6" i="1"/>
  <c r="G1128" i="1"/>
  <c r="G1130" i="1"/>
  <c r="G1132" i="1"/>
  <c r="G1134" i="1"/>
  <c r="G1136" i="1"/>
  <c r="G1138" i="1"/>
  <c r="G1141" i="1"/>
  <c r="G1143" i="1"/>
  <c r="G1145" i="1"/>
  <c r="G1147" i="1"/>
  <c r="G1149" i="1"/>
  <c r="G1151" i="1"/>
  <c r="G1153" i="1"/>
  <c r="G1155" i="1"/>
  <c r="G1157" i="1"/>
  <c r="G1159" i="1"/>
  <c r="G1161" i="1"/>
  <c r="G1163" i="1"/>
  <c r="G1165" i="1"/>
  <c r="G1167" i="1"/>
  <c r="G1169" i="1"/>
  <c r="G1171" i="1"/>
  <c r="G1173" i="1"/>
  <c r="G1175" i="1"/>
  <c r="G1177" i="1"/>
  <c r="G1179" i="1"/>
  <c r="F164" i="4"/>
  <c r="D152" i="4"/>
  <c r="G1183" i="1"/>
  <c r="G1185" i="1"/>
  <c r="G1187" i="1"/>
  <c r="G1189" i="1"/>
  <c r="G1191" i="1"/>
  <c r="G1193" i="1"/>
  <c r="G1195" i="1"/>
  <c r="G1197" i="1"/>
  <c r="G1199" i="1"/>
  <c r="G1201" i="1"/>
  <c r="G1203" i="1"/>
  <c r="G1205" i="1"/>
  <c r="G1207" i="1"/>
  <c r="G1209" i="1"/>
  <c r="G1211" i="1"/>
  <c r="G1213" i="1"/>
  <c r="G1215" i="1"/>
  <c r="G1217"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9" i="1"/>
  <c r="J1541" i="1"/>
  <c r="H1541" i="1"/>
  <c r="G1541" i="1"/>
  <c r="I1541" i="1" s="1"/>
  <c r="J1542" i="1"/>
  <c r="H1542" i="1"/>
  <c r="G1542" i="1"/>
  <c r="I1542" i="1" s="1"/>
  <c r="J1543" i="1"/>
  <c r="H1543" i="1"/>
  <c r="G1543" i="1"/>
  <c r="J1544" i="1"/>
  <c r="H1544" i="1"/>
  <c r="G1544" i="1"/>
  <c r="I1544" i="1" s="1"/>
  <c r="J1545" i="1"/>
  <c r="H1545" i="1"/>
  <c r="G1545" i="1"/>
  <c r="J1546" i="1"/>
  <c r="H1546" i="1"/>
  <c r="G1546" i="1"/>
  <c r="I1546" i="1" s="1"/>
  <c r="G1547" i="1"/>
  <c r="J1564" i="1"/>
  <c r="J1565" i="1"/>
  <c r="J1566" i="1"/>
  <c r="J1567" i="1"/>
  <c r="J1568" i="1"/>
  <c r="J1569" i="1"/>
  <c r="J1570" i="1"/>
  <c r="J1573" i="1"/>
  <c r="J1574" i="1"/>
  <c r="J1575" i="1"/>
  <c r="J1576" i="1"/>
  <c r="F8" i="4"/>
  <c r="F44" i="4"/>
  <c r="F49" i="4"/>
  <c r="F50" i="4"/>
  <c r="F77" i="4"/>
  <c r="F194" i="4"/>
  <c r="F222" i="4"/>
  <c r="D417" i="4"/>
  <c r="F308" i="4"/>
  <c r="H1485"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7" i="1"/>
  <c r="G1556" i="1"/>
  <c r="G1564" i="1"/>
  <c r="I1564" i="1" s="1"/>
  <c r="G1565" i="1"/>
  <c r="I1565" i="1" s="1"/>
  <c r="G1566" i="1"/>
  <c r="I1566" i="1" s="1"/>
  <c r="G1567" i="1"/>
  <c r="I1567" i="1" s="1"/>
  <c r="G1568" i="1"/>
  <c r="I1568" i="1" s="1"/>
  <c r="G1569" i="1"/>
  <c r="I1569" i="1" s="1"/>
  <c r="G1570" i="1"/>
  <c r="I1570" i="1" s="1"/>
  <c r="G1571" i="1"/>
  <c r="G1573" i="1"/>
  <c r="I1573" i="1" s="1"/>
  <c r="G1574" i="1"/>
  <c r="I1574" i="1" s="1"/>
  <c r="G1575" i="1"/>
  <c r="I1575" i="1" s="1"/>
  <c r="G1576" i="1"/>
  <c r="I1576" i="1" s="1"/>
  <c r="G1577" i="1"/>
  <c r="H1583" i="1"/>
  <c r="H1585" i="1"/>
  <c r="H1587" i="1"/>
  <c r="H1589" i="1"/>
  <c r="H1591" i="1"/>
  <c r="H1593" i="1"/>
  <c r="H1595" i="1"/>
  <c r="H1597" i="1"/>
  <c r="H1599" i="1"/>
  <c r="H1601" i="1"/>
  <c r="H1603" i="1"/>
  <c r="H1605" i="1"/>
  <c r="H1607" i="1"/>
  <c r="H1609" i="1"/>
  <c r="H1611" i="1"/>
  <c r="H1613" i="1"/>
  <c r="H1615" i="1"/>
  <c r="H1617" i="1"/>
  <c r="H1619"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1685" i="1"/>
  <c r="D6" i="4"/>
  <c r="E422" i="4"/>
  <c r="F125" i="4"/>
  <c r="F126" i="4"/>
  <c r="G24" i="9"/>
  <c r="F154" i="4"/>
  <c r="F165" i="4"/>
  <c r="F360" i="4"/>
  <c r="D418" i="4"/>
  <c r="E418" i="4"/>
  <c r="D413" i="1" s="1"/>
  <c r="F274" i="4"/>
  <c r="F309" i="4"/>
  <c r="F355" i="4"/>
  <c r="F361" i="4"/>
  <c r="D44" i="8"/>
  <c r="G343" i="9" s="1"/>
  <c r="E343" i="9" s="1"/>
  <c r="H1582" i="1"/>
  <c r="F393" i="4"/>
  <c r="D647" i="4"/>
  <c r="F426" i="4"/>
  <c r="D648" i="4"/>
  <c r="E430" i="4"/>
  <c r="E535" i="4"/>
  <c r="E141" i="6"/>
  <c r="F427" i="4"/>
  <c r="D466" i="4"/>
  <c r="D522" i="4"/>
  <c r="D536" i="4"/>
  <c r="D584" i="4"/>
  <c r="D7" i="5"/>
  <c r="E88" i="5"/>
  <c r="D1093" i="1" s="1"/>
  <c r="H1093" i="1" s="1"/>
  <c r="E314" i="9"/>
  <c r="B314" i="9" s="1"/>
  <c r="F89" i="5"/>
  <c r="D119" i="5"/>
  <c r="D135" i="5"/>
  <c r="H316" i="9"/>
  <c r="H315" i="9"/>
  <c r="E177" i="5"/>
  <c r="H19" i="9" s="1"/>
  <c r="E19" i="9" s="1"/>
  <c r="B19" i="9" s="1"/>
  <c r="D178" i="5"/>
  <c r="D274" i="5"/>
  <c r="D296" i="5"/>
  <c r="D114" i="6"/>
  <c r="G346" i="9"/>
  <c r="E346" i="9" s="1"/>
  <c r="F607" i="4"/>
  <c r="G315" i="9"/>
  <c r="E315" i="9" s="1"/>
  <c r="B315" i="9" s="1"/>
  <c r="G316" i="9"/>
  <c r="E316" i="9" s="1"/>
  <c r="B316" i="9" s="1"/>
  <c r="F150" i="5"/>
  <c r="F197" i="5"/>
  <c r="E338" i="9"/>
  <c r="B338" i="9" s="1"/>
  <c r="F203" i="5"/>
  <c r="E339" i="9"/>
  <c r="B339" i="9" s="1"/>
  <c r="F219" i="5"/>
  <c r="F5" i="6"/>
  <c r="D141" i="6"/>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M228" i="9"/>
  <c r="G209" i="9"/>
  <c r="E209" i="9" s="1"/>
  <c r="B209" i="9" s="1"/>
  <c r="G208" i="9"/>
  <c r="E208" i="9" s="1"/>
  <c r="B208" i="9" s="1"/>
  <c r="L207" i="9"/>
  <c r="F207"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B229" i="9"/>
  <c r="B231" i="9"/>
  <c r="B233" i="9"/>
  <c r="B235" i="9"/>
  <c r="B237" i="9"/>
  <c r="B239" i="9"/>
  <c r="B243" i="9"/>
  <c r="B245" i="9"/>
  <c r="B247" i="9"/>
  <c r="B249" i="9"/>
  <c r="B251" i="9"/>
  <c r="B253" i="9"/>
  <c r="B255" i="9"/>
  <c r="B257" i="9"/>
  <c r="B259" i="9"/>
  <c r="B261" i="9"/>
  <c r="B263" i="9"/>
  <c r="B265" i="9"/>
  <c r="B267" i="9"/>
  <c r="B269" i="9"/>
  <c r="B271" i="9"/>
  <c r="B273" i="9"/>
  <c r="B275" i="9"/>
  <c r="E251" i="5" l="1"/>
  <c r="D1255" i="1" s="1"/>
  <c r="F255" i="5"/>
  <c r="G1259" i="1"/>
  <c r="I17" i="3"/>
  <c r="H258" i="1"/>
  <c r="F262" i="4"/>
  <c r="B207" i="9"/>
  <c r="F153" i="4"/>
  <c r="H24" i="9"/>
  <c r="E24" i="9" s="1"/>
  <c r="B24" i="9" s="1"/>
  <c r="G1604" i="1"/>
  <c r="I25" i="3"/>
  <c r="G1017" i="1"/>
  <c r="F12" i="5"/>
  <c r="D1012" i="1"/>
  <c r="I22" i="3"/>
  <c r="E152" i="4"/>
  <c r="I18" i="3" s="1"/>
  <c r="E180" i="9"/>
  <c r="B180" i="9" s="1"/>
  <c r="E309" i="9"/>
  <c r="B309" i="9" s="1"/>
  <c r="F141" i="6"/>
  <c r="H31" i="3"/>
  <c r="C1537" i="1"/>
  <c r="G348" i="9"/>
  <c r="E348" i="9" s="1"/>
  <c r="B346" i="9"/>
  <c r="E345" i="9"/>
  <c r="I10" i="3" s="1"/>
  <c r="F296" i="5"/>
  <c r="C1300" i="1"/>
  <c r="G336" i="9"/>
  <c r="E336" i="9" s="1"/>
  <c r="B336" i="9" s="1"/>
  <c r="D177" i="5"/>
  <c r="F178" i="5"/>
  <c r="C1182" i="1"/>
  <c r="F135" i="5"/>
  <c r="C1140" i="1"/>
  <c r="F7" i="5"/>
  <c r="H22" i="3"/>
  <c r="C1012" i="1"/>
  <c r="D535" i="4"/>
  <c r="F536" i="4"/>
  <c r="C530" i="1"/>
  <c r="F466" i="4"/>
  <c r="C460" i="1"/>
  <c r="I31" i="3"/>
  <c r="D1537" i="1"/>
  <c r="E639" i="4"/>
  <c r="D633" i="1" s="1"/>
  <c r="D424" i="1"/>
  <c r="B343" i="9"/>
  <c r="F418" i="4"/>
  <c r="C413" i="1"/>
  <c r="D422" i="4"/>
  <c r="H17" i="3"/>
  <c r="F6" i="4"/>
  <c r="C2" i="1"/>
  <c r="D299" i="4"/>
  <c r="D300" i="4" s="1"/>
  <c r="H18" i="3"/>
  <c r="C148" i="1"/>
  <c r="G1093" i="1"/>
  <c r="F228" i="9"/>
  <c r="B228" i="9" s="1"/>
  <c r="F114" i="6"/>
  <c r="H30" i="3"/>
  <c r="C1510" i="1"/>
  <c r="D251" i="5"/>
  <c r="F274" i="5"/>
  <c r="C1278" i="1"/>
  <c r="I24" i="3"/>
  <c r="D1181" i="1"/>
  <c r="F119" i="5"/>
  <c r="C1124" i="1"/>
  <c r="D69" i="5"/>
  <c r="F584" i="4"/>
  <c r="C578" i="1"/>
  <c r="F522" i="4"/>
  <c r="C516" i="1"/>
  <c r="D430" i="4"/>
  <c r="E69" i="5"/>
  <c r="E640" i="4"/>
  <c r="D634" i="1" s="1"/>
  <c r="D529" i="1"/>
  <c r="F648" i="4"/>
  <c r="C642" i="1"/>
  <c r="F647" i="4"/>
  <c r="C641" i="1"/>
  <c r="K1481" i="9"/>
  <c r="G344" i="9"/>
  <c r="E344" i="9" s="1"/>
  <c r="B344" i="9" s="1"/>
  <c r="I39" i="3"/>
  <c r="C1621" i="1"/>
  <c r="E643" i="4"/>
  <c r="D417" i="1"/>
  <c r="F417" i="4"/>
  <c r="C412" i="1"/>
  <c r="I1545" i="1"/>
  <c r="I1543" i="1"/>
  <c r="E176" i="5" l="1"/>
  <c r="D1180" i="1" s="1"/>
  <c r="E299" i="4"/>
  <c r="F299" i="4" s="1"/>
  <c r="F152" i="4"/>
  <c r="D148" i="1"/>
  <c r="H148" i="1" s="1"/>
  <c r="I23" i="3"/>
  <c r="D1074" i="1"/>
  <c r="E6" i="5"/>
  <c r="G516" i="1"/>
  <c r="H516" i="1"/>
  <c r="G578" i="1"/>
  <c r="H578" i="1"/>
  <c r="F69" i="5"/>
  <c r="H23" i="3"/>
  <c r="C1074" i="1"/>
  <c r="G1278" i="1"/>
  <c r="H1278" i="1"/>
  <c r="F251" i="5"/>
  <c r="H25" i="3"/>
  <c r="C1255" i="1"/>
  <c r="G148" i="1"/>
  <c r="C296" i="1"/>
  <c r="G1012" i="1"/>
  <c r="H1012" i="1"/>
  <c r="G1140" i="1"/>
  <c r="H1140" i="1"/>
  <c r="G1182" i="1"/>
  <c r="H1182" i="1"/>
  <c r="F177" i="5"/>
  <c r="D176" i="5"/>
  <c r="H24" i="3"/>
  <c r="C1181" i="1"/>
  <c r="G1300" i="1"/>
  <c r="H1300" i="1"/>
  <c r="B348" i="9"/>
  <c r="E347" i="9"/>
  <c r="G1621" i="1"/>
  <c r="H1621" i="1"/>
  <c r="H11" i="3"/>
  <c r="G641" i="1"/>
  <c r="H641" i="1"/>
  <c r="G642" i="1"/>
  <c r="H642" i="1"/>
  <c r="G412" i="1"/>
  <c r="H412" i="1"/>
  <c r="D637" i="1"/>
  <c r="D639" i="4"/>
  <c r="F430" i="4"/>
  <c r="C424" i="1"/>
  <c r="G1124" i="1"/>
  <c r="H1124" i="1"/>
  <c r="H1510" i="1"/>
  <c r="G1510" i="1"/>
  <c r="H9" i="3"/>
  <c r="D423" i="4"/>
  <c r="D301" i="4"/>
  <c r="C295" i="1"/>
  <c r="G2" i="1"/>
  <c r="H2" i="1"/>
  <c r="D643" i="4"/>
  <c r="D424" i="4"/>
  <c r="F422" i="4"/>
  <c r="C417" i="1"/>
  <c r="G413" i="1"/>
  <c r="H413" i="1"/>
  <c r="E342" i="9"/>
  <c r="G460" i="1"/>
  <c r="H460" i="1"/>
  <c r="G530" i="1"/>
  <c r="H530" i="1"/>
  <c r="F535" i="4"/>
  <c r="D640" i="4"/>
  <c r="C529" i="1"/>
  <c r="D6" i="5"/>
  <c r="H1537" i="1"/>
  <c r="G1537" i="1"/>
  <c r="E300" i="4" l="1"/>
  <c r="D296" i="1" s="1"/>
  <c r="G296" i="1" s="1"/>
  <c r="E301" i="4"/>
  <c r="D297" i="1" s="1"/>
  <c r="D295" i="1"/>
  <c r="G295" i="1" s="1"/>
  <c r="E423" i="4"/>
  <c r="E644" i="4" s="1"/>
  <c r="G529" i="1"/>
  <c r="H529" i="1"/>
  <c r="G417" i="1"/>
  <c r="H417" i="1"/>
  <c r="C419" i="1"/>
  <c r="G306" i="9"/>
  <c r="E306" i="9" s="1"/>
  <c r="B306" i="9" s="1"/>
  <c r="G299" i="9"/>
  <c r="F6" i="5"/>
  <c r="C1011" i="1"/>
  <c r="F640" i="4"/>
  <c r="C634" i="1"/>
  <c r="F643" i="4"/>
  <c r="C637" i="1"/>
  <c r="F301" i="4"/>
  <c r="C297" i="1"/>
  <c r="G424" i="1"/>
  <c r="H424" i="1"/>
  <c r="F639" i="4"/>
  <c r="C633" i="1"/>
  <c r="G1181" i="1"/>
  <c r="H1181" i="1"/>
  <c r="F176" i="5"/>
  <c r="C1180" i="1"/>
  <c r="G1074" i="1"/>
  <c r="H1074" i="1"/>
  <c r="E425" i="4"/>
  <c r="D420" i="1" s="1"/>
  <c r="D644" i="4"/>
  <c r="D425" i="4"/>
  <c r="C418" i="1"/>
  <c r="G20" i="9"/>
  <c r="K3" i="9"/>
  <c r="I9" i="3"/>
  <c r="N3" i="9"/>
  <c r="I11" i="3"/>
  <c r="G1255" i="1"/>
  <c r="H1255" i="1"/>
  <c r="H299" i="9"/>
  <c r="D1011" i="1"/>
  <c r="F423" i="4" l="1"/>
  <c r="H296" i="1"/>
  <c r="H20" i="9"/>
  <c r="E20" i="9" s="1"/>
  <c r="B20" i="9" s="1"/>
  <c r="F300" i="4"/>
  <c r="E424" i="4"/>
  <c r="D419" i="1" s="1"/>
  <c r="G419" i="1" s="1"/>
  <c r="D418" i="1"/>
  <c r="G418" i="1" s="1"/>
  <c r="H295" i="1"/>
  <c r="F425" i="4"/>
  <c r="C420" i="1"/>
  <c r="E646" i="4"/>
  <c r="D638" i="1"/>
  <c r="E645" i="4"/>
  <c r="G634" i="1"/>
  <c r="H634" i="1"/>
  <c r="H8" i="3"/>
  <c r="G1011" i="1"/>
  <c r="H1011" i="1"/>
  <c r="E299" i="9"/>
  <c r="H419" i="1"/>
  <c r="D646" i="4"/>
  <c r="F644" i="4"/>
  <c r="C638" i="1"/>
  <c r="G1180" i="1"/>
  <c r="H1180" i="1"/>
  <c r="G633" i="1"/>
  <c r="H633" i="1"/>
  <c r="G297" i="1"/>
  <c r="H297" i="1"/>
  <c r="G637" i="1"/>
  <c r="H637" i="1"/>
  <c r="D645" i="4"/>
  <c r="F424" i="4" l="1"/>
  <c r="H418" i="1"/>
  <c r="B299" i="9"/>
  <c r="G420" i="1"/>
  <c r="H420" i="1"/>
  <c r="D649" i="4"/>
  <c r="F645" i="4"/>
  <c r="C639" i="1"/>
  <c r="G638" i="1"/>
  <c r="H638" i="1"/>
  <c r="D650" i="4"/>
  <c r="F646" i="4"/>
  <c r="C640" i="1"/>
  <c r="M3" i="9"/>
  <c r="E649" i="4"/>
  <c r="D639" i="1"/>
  <c r="E650" i="4"/>
  <c r="D640" i="1"/>
  <c r="G640" i="1" l="1"/>
  <c r="H640" i="1"/>
  <c r="F650" i="4"/>
  <c r="H20" i="3"/>
  <c r="C644" i="1"/>
  <c r="I20" i="3"/>
  <c r="D644" i="1"/>
  <c r="I19" i="3"/>
  <c r="D643" i="1"/>
  <c r="H334" i="9"/>
  <c r="G334" i="9"/>
  <c r="G639" i="1"/>
  <c r="H639" i="1"/>
  <c r="F649" i="4"/>
  <c r="H19" i="3"/>
  <c r="C643" i="1"/>
  <c r="G297" i="9"/>
  <c r="E297" i="9" s="1"/>
  <c r="B297" i="9" s="1"/>
  <c r="H7" i="3" l="1"/>
  <c r="J3" i="9" s="1"/>
  <c r="E334" i="9"/>
  <c r="E298" i="9" s="1"/>
  <c r="I8" i="3" s="1"/>
  <c r="G643" i="1"/>
  <c r="H643" i="1"/>
  <c r="G644" i="1"/>
  <c r="H644" i="1"/>
  <c r="B334" i="9" l="1"/>
  <c r="G295" i="9"/>
  <c r="H295" i="9"/>
  <c r="L293" i="9"/>
  <c r="F293" i="9" s="1"/>
  <c r="G18" i="9"/>
  <c r="H18" i="9"/>
  <c r="K13" i="9"/>
  <c r="I5" i="9"/>
  <c r="J6" i="9"/>
  <c r="K7" i="9"/>
  <c r="I9" i="9"/>
  <c r="J10" i="9"/>
  <c r="K11" i="9"/>
  <c r="I13" i="9"/>
  <c r="L15" i="9"/>
  <c r="M16" i="9"/>
  <c r="J17" i="9"/>
  <c r="G21" i="9"/>
  <c r="I6" i="9"/>
  <c r="J7" i="9"/>
  <c r="K8" i="9"/>
  <c r="J11" i="9"/>
  <c r="K12" i="9"/>
  <c r="H15" i="9"/>
  <c r="G16" i="9"/>
  <c r="G17" i="9"/>
  <c r="H21" i="9"/>
  <c r="H22" i="9"/>
  <c r="K5" i="9"/>
  <c r="I7" i="9"/>
  <c r="E7" i="9" s="1"/>
  <c r="B7" i="9" s="1"/>
  <c r="J8" i="9"/>
  <c r="K9" i="9"/>
  <c r="I11" i="9"/>
  <c r="J12" i="9"/>
  <c r="G15" i="9"/>
  <c r="H16" i="9"/>
  <c r="H17" i="9"/>
  <c r="G22" i="9"/>
  <c r="E22" i="9" s="1"/>
  <c r="B22" i="9" s="1"/>
  <c r="J5" i="9"/>
  <c r="K6" i="9"/>
  <c r="I8" i="9"/>
  <c r="J9" i="9"/>
  <c r="K10" i="9"/>
  <c r="I12" i="9"/>
  <c r="J13" i="9"/>
  <c r="M15" i="9"/>
  <c r="L16" i="9"/>
  <c r="I17" i="9"/>
  <c r="E8" i="9" l="1"/>
  <c r="B8" i="9" s="1"/>
  <c r="F16" i="9"/>
  <c r="E15" i="9"/>
  <c r="E11" i="9"/>
  <c r="B11" i="9" s="1"/>
  <c r="E12" i="9"/>
  <c r="B12" i="9" s="1"/>
  <c r="E295" i="9"/>
  <c r="B295" i="9" s="1"/>
  <c r="E16" i="9"/>
  <c r="E6" i="9"/>
  <c r="B6" i="9" s="1"/>
  <c r="F15" i="9"/>
  <c r="E9" i="9"/>
  <c r="B9" i="9" s="1"/>
  <c r="E18" i="9"/>
  <c r="B18" i="9" s="1"/>
  <c r="E17" i="9"/>
  <c r="B17" i="9" s="1"/>
  <c r="E21" i="9"/>
  <c r="B21" i="9" s="1"/>
  <c r="E13" i="9"/>
  <c r="B13" i="9" s="1"/>
  <c r="E10" i="9"/>
  <c r="B10" i="9" s="1"/>
  <c r="E5" i="9"/>
  <c r="B293" i="9"/>
  <c r="F23" i="9"/>
  <c r="E23" i="9" l="1"/>
  <c r="I7" i="3" s="1"/>
  <c r="F14" i="9"/>
  <c r="F3" i="9" s="1"/>
  <c r="B16" i="9"/>
  <c r="B5" i="9"/>
  <c r="E4" i="9"/>
  <c r="E14" i="9"/>
  <c r="I13" i="3" s="1"/>
  <c r="B15" i="9"/>
  <c r="E3" i="9" l="1"/>
</calcChain>
</file>

<file path=xl/sharedStrings.xml><?xml version="1.0" encoding="utf-8"?>
<sst xmlns="http://schemas.openxmlformats.org/spreadsheetml/2006/main" count="4733" uniqueCount="3656">
  <si>
    <t>Obveznik:</t>
  </si>
  <si>
    <t>16078 - OSNOVNA ŠKOLA KSAVERA ŠANDORA ĐALSKOG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</si>
  <si>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</si>
  <si>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</si>
  <si>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</si>
  <si>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</si>
  <si>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</si>
  <si>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</si>
  <si>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</si>
  <si>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</si>
  <si>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</si>
  <si>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</si>
  <si>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</si>
  <si>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</si>
  <si>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</si>
  <si>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</si>
  <si>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</si>
  <si>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</si>
  <si>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</si>
  <si>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</si>
  <si>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</si>
  <si>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</si>
  <si>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</si>
  <si>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</si>
  <si>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</si>
  <si>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</si>
  <si>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</si>
  <si>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</si>
  <si>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</si>
  <si>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</si>
  <si>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</si>
  <si>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</si>
  <si>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</si>
  <si>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</si>
  <si>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</si>
  <si>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</si>
  <si>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</si>
  <si>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</si>
  <si>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</si>
  <si>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</si>
  <si>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</si>
  <si>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</si>
  <si>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</si>
  <si>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</si>
  <si>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</si>
  <si>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</si>
  <si>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</si>
  <si>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</si>
  <si>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</si>
  <si>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</si>
  <si>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</si>
  <si>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</si>
  <si>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</si>
  <si>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</si>
  <si>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</si>
  <si>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</si>
  <si>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</si>
  <si>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</si>
  <si>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</si>
  <si>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</si>
  <si>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</si>
  <si>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</si>
  <si>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</si>
  <si>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</si>
  <si>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</si>
  <si>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</si>
  <si>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</si>
  <si>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</si>
  <si>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</si>
  <si>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</si>
  <si>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</si>
  <si>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</si>
  <si>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</si>
  <si>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</si>
  <si>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</si>
  <si>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</si>
  <si>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</si>
  <si>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</si>
  <si>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</si>
  <si>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</si>
  <si>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</si>
  <si>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</si>
  <si>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</si>
  <si>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</si>
  <si>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</si>
  <si>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</si>
  <si>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</si>
  <si>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</si>
  <si>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</si>
  <si>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</si>
  <si>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</si>
  <si>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</si>
  <si>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</si>
  <si>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</si>
  <si>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</si>
  <si>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</si>
  <si>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</si>
  <si>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</si>
  <si>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</si>
  <si>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</si>
  <si>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</si>
  <si>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</si>
  <si>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</si>
  <si>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</si>
  <si>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</si>
  <si>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</si>
  <si>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</si>
  <si>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</si>
  <si>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</si>
  <si>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</si>
  <si>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</si>
  <si>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</si>
  <si>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</si>
  <si>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</si>
  <si>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</si>
  <si>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</si>
  <si>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</si>
  <si>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</si>
  <si>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</si>
  <si>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</si>
  <si>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</si>
  <si>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</si>
  <si>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</si>
  <si>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</si>
  <si>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</si>
  <si>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</si>
  <si>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</si>
  <si>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</si>
  <si>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</si>
  <si>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</si>
  <si>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</si>
  <si>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</si>
  <si>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</si>
  <si>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</si>
  <si>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</si>
  <si>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</si>
  <si>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</si>
  <si>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</si>
  <si>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</si>
  <si>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</si>
  <si>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</si>
  <si>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</si>
  <si>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</si>
  <si>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</si>
  <si>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</si>
  <si>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</si>
  <si>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</si>
  <si>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</si>
  <si>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</si>
  <si>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</si>
  <si>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</si>
  <si>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</si>
  <si>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</si>
  <si>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</si>
  <si>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</si>
  <si>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</si>
  <si>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</si>
  <si>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</si>
  <si>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</si>
  <si>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</si>
  <si>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</si>
  <si>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</si>
  <si>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</si>
  <si>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</si>
  <si>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</si>
  <si>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</si>
  <si>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</si>
  <si>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</si>
  <si>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</si>
  <si>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</si>
  <si>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</si>
  <si>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</si>
  <si>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</si>
  <si>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</si>
  <si>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</si>
  <si>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</si>
  <si>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</si>
  <si>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</si>
  <si>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</si>
  <si>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</si>
  <si>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</si>
  <si>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</si>
  <si>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</si>
  <si>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</si>
  <si>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</si>
  <si>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</si>
  <si>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</si>
  <si>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</si>
  <si>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</si>
  <si>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</si>
  <si>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</si>
  <si>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</si>
  <si>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</si>
  <si>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</si>
  <si>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</si>
  <si>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</si>
  <si>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</si>
  <si>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</si>
  <si>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</si>
  <si>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</si>
  <si>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</si>
  <si>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</si>
  <si>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</si>
  <si>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</si>
  <si>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</si>
  <si>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</si>
  <si>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</si>
  <si>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</si>
  <si>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</si>
  <si>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</si>
  <si>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</si>
  <si>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</si>
  <si>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</si>
  <si>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</si>
  <si>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</si>
  <si>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</si>
  <si>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</si>
  <si>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</si>
  <si>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</si>
  <si>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</si>
  <si>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</si>
  <si>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</si>
  <si>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</si>
  <si>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</si>
  <si>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</si>
  <si>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</si>
  <si>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</si>
  <si>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</si>
  <si>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</si>
  <si>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</si>
  <si>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</si>
  <si>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</si>
  <si>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</si>
  <si>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</si>
  <si>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</si>
  <si>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</si>
  <si>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</si>
  <si>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</si>
  <si>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</si>
  <si>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</si>
  <si>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</si>
  <si>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</si>
  <si>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</si>
  <si>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</si>
  <si>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</si>
  <si>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</si>
  <si>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</si>
  <si>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</si>
  <si>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</si>
  <si>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</si>
  <si>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</si>
  <si>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</si>
  <si>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</si>
  <si>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</si>
  <si>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</si>
  <si>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</si>
  <si>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</si>
  <si>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</si>
  <si>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</si>
  <si>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</si>
  <si>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</si>
  <si>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</si>
  <si>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</si>
  <si>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</si>
  <si>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</si>
  <si>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</si>
  <si>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</si>
  <si>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</si>
  <si>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</si>
  <si>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</si>
  <si>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</si>
  <si>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</si>
  <si>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</si>
  <si>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</si>
  <si>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</si>
  <si>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</si>
  <si>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</si>
  <si>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</si>
  <si>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</si>
  <si>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</si>
  <si>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</si>
  <si>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</si>
  <si>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</si>
  <si>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</si>
  <si>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</si>
  <si>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</si>
  <si>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</si>
  <si>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</si>
  <si>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</si>
  <si>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</si>
  <si>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</si>
  <si>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</si>
  <si>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</si>
  <si>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</si>
  <si>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</si>
  <si>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</si>
  <si>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</si>
  <si>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</si>
  <si>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</si>
  <si>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</si>
  <si>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</si>
  <si>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</si>
  <si>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</si>
  <si>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</si>
  <si>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</si>
  <si>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</si>
  <si>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</si>
  <si>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</si>
  <si>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</si>
  <si>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</si>
  <si>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</si>
  <si>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</si>
  <si>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</si>
  <si>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</si>
  <si>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</si>
  <si>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</si>
  <si>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</si>
  <si>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</si>
  <si>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</si>
  <si>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</si>
  <si>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</si>
  <si>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</si>
  <si>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</si>
  <si>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</si>
  <si>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</si>
  <si>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</si>
  <si>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</si>
  <si>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</si>
  <si>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</si>
  <si>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</si>
  <si>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</si>
  <si>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</si>
  <si>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</si>
  <si>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</si>
  <si>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</si>
  <si>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</si>
  <si>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</si>
  <si>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</si>
  <si>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</si>
  <si>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</si>
  <si>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</si>
  <si>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</si>
  <si>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</si>
  <si>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</si>
  <si>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</si>
  <si>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</si>
  <si>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</si>
  <si>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</si>
  <si>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</si>
  <si>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</si>
  <si>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</si>
  <si>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</si>
  <si>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</si>
  <si>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</si>
  <si>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</si>
  <si>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</si>
  <si>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</si>
  <si>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</si>
  <si>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</si>
  <si>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</si>
  <si>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</si>
  <si>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</si>
  <si>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</si>
  <si>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</si>
  <si>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</si>
  <si>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</si>
  <si>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</si>
  <si>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</si>
  <si>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</si>
  <si>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</si>
  <si>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</si>
  <si>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</si>
  <si>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</si>
  <si>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</si>
  <si>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</si>
  <si>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</si>
  <si>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</si>
  <si>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</si>
  <si>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</si>
  <si>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</si>
  <si>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</si>
  <si>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</si>
  <si>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</si>
  <si>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</si>
  <si>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</si>
  <si>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</si>
  <si>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</si>
  <si>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</si>
  <si>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</si>
  <si>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</si>
  <si>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</si>
  <si>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</si>
  <si>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</si>
  <si>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</si>
  <si>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</si>
  <si>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</si>
  <si>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</si>
  <si>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</si>
  <si>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</si>
  <si>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</si>
  <si>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</si>
  <si>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</si>
  <si>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</si>
  <si>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</si>
  <si>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</si>
  <si>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</si>
  <si>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</si>
  <si>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</si>
  <si>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</si>
  <si>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</si>
  <si>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</si>
  <si>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</si>
  <si>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</si>
  <si>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</si>
  <si>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</si>
  <si>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</si>
  <si>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</si>
  <si>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</si>
  <si>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</si>
  <si>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</si>
  <si>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</si>
  <si>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</si>
  <si>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</si>
  <si>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</si>
  <si>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</si>
  <si>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</si>
  <si>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</si>
  <si>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</si>
  <si>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</si>
  <si>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</si>
  <si>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</si>
  <si>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</si>
  <si>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</si>
  <si>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</si>
  <si>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</si>
  <si>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</si>
  <si>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</si>
  <si>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</si>
  <si>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</si>
  <si>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</si>
  <si>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</si>
  <si>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</si>
  <si>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</si>
  <si>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</si>
  <si>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</si>
  <si>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</si>
  <si>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</si>
  <si>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</si>
  <si>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</si>
  <si>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</si>
  <si>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</si>
  <si>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</si>
  <si>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</si>
  <si>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</si>
  <si>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</si>
  <si>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</si>
  <si>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</si>
  <si>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</si>
  <si>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</si>
  <si>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</si>
  <si>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</si>
  <si>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</si>
  <si>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</si>
  <si>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</si>
  <si>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</si>
  <si>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</si>
  <si>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</si>
  <si>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</si>
  <si>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</si>
  <si>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</si>
  <si>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</si>
  <si>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</si>
  <si>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</si>
  <si>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</si>
  <si>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</si>
  <si>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</si>
  <si>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</si>
  <si>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</si>
  <si>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</si>
  <si>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</si>
  <si>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</si>
  <si>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</si>
  <si>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</si>
  <si>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</si>
  <si>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</si>
  <si>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</si>
  <si>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</si>
  <si>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</si>
  <si>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</si>
  <si>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</si>
  <si>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</si>
  <si>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</si>
  <si>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</si>
  <si>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</si>
  <si>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</si>
  <si>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</si>
  <si>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</si>
  <si>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</si>
  <si>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</si>
  <si>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</si>
  <si>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</si>
  <si>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</si>
  <si>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</si>
  <si>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</si>
  <si>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</si>
  <si>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</si>
  <si>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</si>
  <si>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</si>
  <si>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</si>
  <si>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</si>
  <si>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</si>
  <si>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</si>
  <si>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</si>
  <si>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</si>
  <si>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</si>
  <si>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</si>
  <si>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</si>
  <si>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</si>
  <si>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</si>
  <si>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</si>
  <si>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</si>
  <si>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</si>
  <si>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</si>
  <si>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</si>
  <si>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</si>
  <si>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</si>
  <si>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</si>
  <si>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</si>
  <si>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</si>
  <si>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</si>
  <si>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</si>
  <si>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</si>
  <si>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</si>
  <si>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</si>
  <si>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</si>
  <si>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</si>
  <si>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</si>
  <si>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</si>
  <si>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</si>
  <si>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</si>
  <si>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</si>
  <si>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</si>
  <si>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</si>
  <si>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</si>
  <si>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</si>
  <si>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</si>
  <si>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</si>
  <si>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</si>
  <si>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</si>
  <si>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</si>
  <si>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</si>
  <si>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</si>
  <si>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</si>
  <si>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</si>
  <si>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</si>
  <si>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</si>
  <si>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</si>
  <si>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</si>
  <si>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</si>
  <si>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</si>
  <si>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</si>
  <si>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</si>
  <si>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</si>
  <si>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</si>
  <si>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</si>
  <si>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</si>
  <si>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</si>
  <si>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</si>
  <si>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</si>
  <si>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</si>
  <si>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</si>
  <si>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</si>
  <si>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</si>
  <si>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</si>
  <si>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</si>
  <si>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</si>
  <si>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</si>
  <si>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</si>
  <si>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</si>
  <si>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</si>
  <si>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</si>
  <si>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</si>
  <si>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</si>
  <si>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</si>
  <si>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</si>
  <si>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</si>
  <si>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</si>
  <si>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</si>
  <si>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</si>
  <si>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</si>
  <si>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</si>
  <si>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</si>
  <si>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</si>
  <si>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</si>
  <si>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</si>
  <si>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</si>
  <si>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</si>
  <si>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</si>
  <si>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</si>
  <si>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</si>
  <si>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</si>
  <si>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</si>
  <si>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</si>
  <si>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</si>
  <si>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</si>
  <si>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</si>
  <si>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</si>
  <si>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</si>
  <si>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</si>
  <si>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</si>
  <si>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</si>
  <si>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</si>
  <si>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</si>
  <si>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</si>
  <si>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</si>
  <si>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</si>
  <si>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</si>
  <si>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</si>
  <si>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</si>
  <si>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</si>
  <si>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</si>
  <si>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</si>
  <si>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</si>
  <si>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</si>
  <si>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</si>
  <si>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</si>
  <si>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</si>
  <si>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</si>
  <si>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</si>
  <si>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</si>
  <si>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</si>
  <si>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</si>
  <si>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</si>
  <si>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</si>
  <si>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</si>
  <si>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</si>
  <si>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</si>
  <si>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</si>
  <si>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</si>
  <si>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</si>
  <si>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</si>
  <si>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</si>
  <si>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</si>
  <si>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</si>
  <si>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</si>
  <si>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</si>
  <si>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</si>
  <si>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</si>
  <si>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</si>
  <si>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</si>
  <si>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</si>
  <si>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</si>
  <si>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</si>
  <si>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</si>
  <si>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</si>
  <si>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</si>
  <si>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</si>
  <si>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</si>
  <si>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</si>
  <si>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</si>
  <si>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</si>
  <si>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</si>
  <si>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</si>
  <si>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</si>
  <si>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</si>
  <si>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</si>
  <si>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</si>
  <si>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</si>
  <si>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</si>
  <si>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</si>
  <si>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</si>
  <si>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</si>
  <si>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</si>
  <si>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</si>
  <si>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</si>
  <si>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</si>
  <si>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</si>
  <si>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</si>
  <si>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</si>
  <si>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</si>
  <si>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</si>
  <si>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</si>
  <si>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</si>
  <si>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</si>
  <si>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</si>
  <si>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</si>
  <si>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</si>
  <si>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</si>
  <si>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</si>
  <si>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</si>
  <si>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</si>
  <si>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</si>
  <si>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</si>
  <si>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</si>
  <si>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</si>
  <si>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</si>
  <si>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</si>
  <si>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</si>
  <si>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</si>
  <si>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</si>
  <si>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</si>
  <si>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</si>
  <si>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</si>
  <si>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</si>
  <si>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</si>
  <si>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</si>
  <si>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</si>
  <si>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</si>
  <si>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</si>
  <si>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</si>
  <si>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</si>
  <si>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</si>
  <si>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</si>
  <si>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</si>
  <si>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</si>
  <si>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</si>
  <si>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</si>
  <si>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</si>
  <si>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</si>
  <si>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</si>
  <si>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</si>
  <si>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</si>
  <si>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</si>
  <si>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</si>
  <si>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</si>
  <si>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</si>
  <si>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</si>
  <si>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</si>
  <si>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</si>
  <si>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</si>
  <si>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</si>
  <si>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</si>
  <si>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</si>
  <si>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</si>
  <si>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</si>
  <si>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</si>
  <si>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</si>
  <si>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</si>
  <si>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</si>
  <si>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</si>
  <si>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</si>
  <si>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</si>
  <si>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</si>
  <si>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</si>
  <si>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</si>
  <si>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</si>
  <si>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</si>
  <si>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</si>
  <si>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</si>
  <si>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</si>
  <si>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</si>
  <si>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</si>
  <si>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</si>
  <si>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</si>
  <si>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</si>
  <si>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</si>
  <si>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</si>
  <si>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</si>
  <si>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</si>
  <si>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</si>
  <si>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</si>
  <si>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</si>
  <si>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</si>
  <si>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</si>
  <si>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</si>
  <si>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</si>
  <si>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</si>
  <si>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</si>
  <si>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</si>
  <si>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</si>
  <si>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</si>
  <si>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</si>
  <si>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</si>
  <si>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</si>
  <si>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</si>
  <si>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</si>
  <si>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</si>
  <si>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</si>
  <si>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</si>
  <si>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</si>
  <si>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</si>
  <si>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</si>
  <si>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</si>
  <si>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</si>
  <si>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</si>
  <si>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</si>
  <si>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</si>
  <si>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</si>
  <si>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</si>
  <si>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</si>
  <si>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</si>
  <si>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</si>
  <si>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</si>
  <si>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</si>
  <si>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</si>
  <si>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</si>
  <si>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</si>
  <si>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</si>
  <si>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</si>
  <si>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</si>
  <si>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</si>
  <si>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</si>
  <si>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</si>
  <si>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</si>
  <si>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</si>
  <si>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</si>
  <si>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</si>
  <si>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</si>
  <si>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</si>
  <si>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</si>
  <si>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</si>
  <si>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</si>
  <si>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</si>
  <si>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</si>
  <si>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</si>
  <si>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</si>
  <si>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</si>
  <si>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</si>
  <si>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</si>
  <si>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</si>
  <si>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</si>
  <si>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</si>
  <si>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</si>
  <si>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</si>
  <si>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</si>
  <si>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</si>
  <si>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</si>
  <si>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</si>
  <si>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</si>
  <si>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</si>
  <si>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</si>
  <si>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</si>
  <si>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</si>
  <si>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</si>
  <si>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</si>
  <si>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</si>
  <si>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</si>
  <si>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</si>
  <si>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</si>
  <si>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</si>
  <si>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</si>
  <si>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</si>
  <si>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</si>
  <si>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</si>
  <si>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</si>
  <si>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</si>
  <si>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</si>
  <si>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</si>
  <si>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</si>
  <si>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</si>
  <si>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</si>
  <si>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</si>
  <si>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</si>
  <si>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</si>
  <si>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</si>
  <si>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</si>
  <si>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</si>
  <si>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</si>
  <si>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</si>
  <si>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</si>
  <si>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</si>
  <si>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</si>
  <si>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</si>
  <si>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</si>
  <si>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</si>
  <si>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</si>
  <si>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</si>
  <si>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</si>
  <si>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</si>
  <si>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</si>
  <si>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</si>
  <si>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</si>
  <si>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</si>
  <si>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</si>
  <si>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</si>
  <si>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</si>
  <si>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</si>
  <si>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</si>
  <si>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</si>
  <si>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</si>
  <si>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</si>
  <si>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</si>
  <si>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</si>
  <si>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</si>
  <si>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</si>
  <si>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</si>
  <si>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</si>
  <si>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</si>
  <si>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</si>
  <si>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</si>
  <si>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</si>
  <si>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</si>
  <si>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</si>
  <si>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</si>
  <si>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</si>
  <si>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</si>
  <si>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</si>
  <si>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</si>
  <si>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</si>
  <si>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</si>
  <si>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</si>
  <si>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</si>
  <si>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</si>
  <si>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</si>
  <si>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</si>
  <si>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</si>
  <si>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</si>
  <si>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</si>
  <si>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</si>
  <si>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</si>
  <si>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</si>
  <si>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</si>
  <si>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</si>
  <si>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</si>
  <si>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</si>
  <si>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</si>
  <si>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</si>
  <si>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</si>
  <si>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</si>
  <si>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</si>
  <si>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</si>
  <si>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</si>
  <si>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</si>
  <si>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</si>
  <si>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</si>
  <si>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</si>
  <si>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</si>
  <si>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</si>
  <si>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</si>
  <si>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</si>
  <si>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</si>
  <si>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</si>
  <si>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</si>
  <si>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</si>
  <si>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</si>
  <si>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</si>
  <si>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</si>
  <si>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</si>
  <si>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</si>
  <si>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</si>
  <si>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</si>
  <si>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</si>
  <si>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</si>
  <si>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</si>
  <si>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</si>
  <si>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</si>
  <si>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</si>
  <si>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</si>
  <si>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</si>
  <si>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</si>
  <si>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</si>
  <si>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</si>
  <si>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</si>
  <si>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</si>
  <si>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</si>
  <si>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</si>
  <si>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</si>
  <si>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</si>
  <si>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</si>
  <si>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</si>
  <si>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</si>
  <si>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</si>
  <si>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</si>
  <si>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</si>
  <si>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</si>
  <si>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</si>
  <si>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</si>
  <si>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</si>
  <si>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</si>
  <si>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</si>
  <si>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</si>
  <si>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</si>
  <si>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</si>
  <si>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</si>
  <si>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</si>
  <si>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</si>
  <si>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</si>
  <si>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</si>
  <si>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</si>
  <si>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</si>
  <si>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</si>
  <si>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</si>
  <si>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</si>
  <si>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</si>
  <si>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</si>
  <si>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</si>
  <si>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</si>
  <si>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</si>
  <si>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</si>
  <si>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</si>
  <si>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</si>
  <si>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</si>
  <si>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</si>
  <si>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</si>
  <si>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</si>
  <si>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</si>
  <si>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</si>
  <si>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</si>
  <si>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</si>
  <si>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</si>
  <si>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</si>
  <si>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</si>
  <si>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</si>
  <si>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</si>
  <si>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</si>
  <si>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</si>
  <si>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</si>
  <si>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</si>
  <si>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</si>
  <si>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</si>
  <si>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</si>
  <si>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</si>
  <si>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</si>
  <si>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</si>
  <si>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</si>
  <si>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</si>
  <si>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</si>
  <si>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</si>
  <si>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</si>
  <si>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</si>
  <si>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</si>
  <si>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</si>
  <si>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</si>
  <si>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</si>
  <si>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</si>
  <si>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</si>
  <si>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</si>
  <si>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</si>
  <si>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</si>
  <si>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</si>
  <si>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</si>
  <si>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</si>
  <si>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</si>
  <si>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</si>
  <si>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</si>
  <si>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</si>
  <si>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</si>
  <si>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</si>
  <si>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</si>
  <si>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</si>
  <si>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</si>
  <si>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</si>
  <si>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</si>
  <si>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</si>
  <si>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</si>
  <si>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</si>
  <si>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</si>
  <si>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</si>
  <si>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</si>
  <si>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</si>
  <si>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</si>
  <si>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</si>
  <si>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</si>
  <si>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</si>
  <si>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</si>
  <si>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</si>
  <si>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</si>
  <si>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</si>
  <si>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</si>
  <si>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</si>
  <si>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</si>
  <si>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</si>
  <si>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</si>
  <si>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</si>
  <si>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</si>
  <si>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</si>
  <si>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</si>
  <si>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</si>
  <si>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</si>
  <si>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</si>
  <si>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</si>
  <si>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</si>
  <si>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</si>
  <si>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</si>
  <si>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</si>
  <si>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</si>
  <si>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</si>
  <si>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</si>
  <si>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</si>
  <si>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</si>
  <si>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</si>
  <si>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</si>
  <si>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</si>
  <si>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</si>
  <si>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</si>
  <si>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</si>
  <si>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</si>
  <si>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</si>
  <si>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</si>
  <si>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</si>
  <si>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</si>
  <si>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</si>
  <si>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</si>
  <si>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</si>
  <si>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</si>
  <si>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</si>
  <si>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</si>
  <si>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</si>
  <si>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</si>
  <si>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</si>
  <si>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</si>
  <si>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</si>
  <si>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</si>
  <si>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</si>
  <si>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</si>
  <si>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</si>
  <si>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</si>
  <si>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</si>
  <si>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</si>
  <si>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</si>
  <si>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</si>
  <si>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</si>
  <si>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</si>
  <si>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</si>
  <si>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</si>
  <si>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</si>
  <si>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</si>
  <si>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</si>
  <si>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</si>
  <si>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</si>
  <si>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</si>
  <si>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</si>
  <si>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</si>
  <si>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</si>
  <si>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</si>
  <si>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</si>
  <si>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</si>
  <si>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</si>
  <si>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</si>
  <si>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</si>
  <si>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</si>
  <si>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</si>
  <si>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</si>
  <si>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</si>
  <si>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</si>
  <si>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</si>
  <si>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</si>
  <si>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</si>
  <si>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</si>
  <si>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</si>
  <si>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</si>
  <si>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</si>
  <si>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</si>
  <si>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</si>
  <si>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</si>
  <si>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</si>
  <si>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</si>
  <si>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</si>
  <si>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</si>
  <si>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</si>
  <si>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</si>
  <si>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</si>
  <si>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</si>
  <si>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</si>
  <si>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</si>
  <si>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</si>
  <si>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</si>
  <si>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</si>
  <si>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</si>
  <si>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</si>
  <si>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</si>
  <si>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</si>
  <si>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</si>
  <si>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</si>
  <si>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</si>
  <si>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</si>
  <si>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</si>
  <si>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</si>
  <si>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</si>
  <si>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</si>
  <si>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</si>
  <si>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</si>
  <si>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</si>
  <si>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</si>
  <si>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</si>
  <si>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</si>
  <si>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</si>
  <si>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</si>
  <si>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</si>
  <si>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</si>
  <si>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</si>
  <si>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</si>
  <si>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</si>
  <si>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</si>
  <si>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</si>
  <si>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</si>
  <si>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</si>
  <si>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</si>
  <si>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</si>
  <si>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</si>
  <si>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</si>
  <si>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</si>
  <si>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</si>
  <si>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</si>
  <si>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</si>
  <si>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</si>
  <si>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</si>
  <si>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</si>
  <si>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</si>
  <si>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</si>
  <si>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</si>
  <si>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</si>
  <si>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</si>
  <si>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</si>
  <si>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</si>
  <si>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</si>
  <si>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</si>
  <si>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</si>
  <si>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</si>
  <si>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</si>
  <si>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</si>
  <si>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</si>
  <si>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</si>
  <si>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</si>
  <si>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</si>
  <si>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</si>
  <si>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</si>
  <si>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</si>
  <si>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</si>
  <si>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</si>
  <si>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</si>
  <si>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</si>
  <si>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</si>
  <si>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</si>
  <si>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</si>
  <si>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</si>
  <si>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</si>
  <si>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</si>
  <si>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</si>
  <si>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</si>
  <si>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</si>
  <si>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</si>
  <si>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</si>
  <si>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</si>
  <si>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</si>
  <si>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</si>
  <si>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</si>
  <si>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</si>
  <si>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</si>
  <si>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</si>
  <si>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</si>
  <si>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</si>
  <si>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</si>
  <si>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</si>
  <si>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</si>
  <si>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</si>
  <si>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</si>
  <si>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</si>
  <si>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</si>
  <si>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</si>
  <si>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</si>
  <si>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</si>
  <si>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</si>
  <si>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</si>
  <si>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</si>
  <si>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</si>
  <si>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</si>
  <si>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</si>
  <si>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</si>
  <si>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</si>
  <si>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</si>
  <si>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</si>
  <si>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</si>
  <si>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</si>
  <si>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</si>
  <si>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</si>
  <si>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</si>
  <si>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</si>
  <si>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</si>
  <si>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</si>
  <si>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</si>
  <si>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</si>
  <si>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</si>
  <si>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</si>
  <si>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</si>
  <si>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</si>
  <si>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</si>
  <si>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</si>
  <si>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</si>
  <si>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</si>
  <si>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</si>
  <si>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</si>
  <si>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</si>
  <si>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</si>
  <si>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</si>
  <si>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</si>
  <si>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</si>
  <si>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</si>
  <si>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</si>
  <si>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</si>
  <si>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</si>
  <si>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</si>
  <si>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</si>
  <si>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</si>
  <si>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</si>
  <si>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</si>
  <si>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</si>
  <si>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</si>
  <si>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</si>
  <si>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</si>
  <si>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</si>
  <si>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</si>
  <si>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</si>
  <si>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</si>
  <si>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</si>
  <si>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</si>
  <si>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</si>
  <si>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</si>
  <si>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</si>
  <si>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</si>
  <si>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</si>
  <si>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</si>
  <si>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</si>
  <si>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</si>
  <si>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</si>
  <si>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</si>
  <si>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</si>
  <si>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</si>
  <si>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</si>
  <si>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</si>
  <si>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</si>
  <si>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</si>
  <si>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</si>
  <si>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</si>
  <si>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</si>
  <si>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</si>
  <si>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</si>
  <si>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</si>
  <si>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</si>
  <si>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</si>
  <si>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</si>
  <si>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</si>
  <si>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</si>
  <si>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</si>
  <si>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</si>
  <si>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</si>
  <si>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</si>
  <si>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</si>
  <si>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</si>
  <si>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</si>
  <si>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</si>
  <si>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</si>
  <si>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</si>
  <si>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</si>
  <si>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</si>
  <si>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</si>
  <si>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</si>
  <si>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</si>
  <si>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</si>
  <si>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</si>
  <si>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</si>
  <si>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</si>
  <si>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</si>
  <si>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</si>
  <si>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</si>
  <si>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</si>
  <si>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</si>
  <si>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</si>
  <si>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</si>
  <si>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</si>
  <si>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</si>
  <si>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</si>
  <si>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</si>
  <si>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</si>
  <si>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</si>
  <si>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</si>
  <si>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</si>
  <si>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</si>
  <si>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</si>
  <si>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</si>
  <si>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</si>
  <si>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</si>
  <si>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</si>
  <si>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</si>
  <si>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</si>
  <si>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</si>
  <si>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</si>
  <si>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</si>
  <si>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</si>
  <si>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</si>
  <si>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</si>
  <si>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</si>
  <si>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</si>
  <si>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</si>
  <si>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</si>
  <si>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</si>
  <si>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</si>
  <si>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</si>
  <si>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</si>
  <si>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</si>
  <si>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</si>
  <si>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</si>
  <si>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</si>
  <si>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</si>
  <si>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</si>
  <si>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</si>
  <si>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</si>
  <si>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</si>
  <si>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</si>
  <si>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</si>
  <si>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</si>
  <si>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</si>
  <si>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</si>
  <si>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</si>
  <si>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</si>
  <si>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</si>
  <si>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</si>
  <si>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</si>
  <si>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</si>
  <si>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</si>
  <si>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</si>
  <si>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</si>
  <si>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</si>
  <si>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</si>
  <si>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</si>
  <si>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</si>
  <si>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</si>
  <si>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</si>
  <si>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</si>
  <si>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</si>
  <si>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</si>
  <si>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</si>
  <si>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</si>
  <si>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</si>
  <si>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</si>
  <si>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</si>
  <si>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</si>
  <si>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</si>
  <si>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</si>
  <si>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</si>
  <si>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</si>
  <si>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</si>
  <si>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</si>
  <si>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</si>
  <si>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</si>
  <si>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</si>
  <si>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</si>
  <si>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</si>
  <si>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</si>
  <si>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</si>
  <si>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</si>
  <si>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</si>
  <si>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</si>
  <si>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</si>
  <si>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</si>
  <si>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</si>
  <si>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</si>
  <si>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</si>
  <si>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</si>
  <si>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</si>
  <si>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</si>
  <si>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</si>
  <si>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</si>
  <si>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</si>
  <si>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</si>
  <si>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</si>
  <si>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</si>
  <si>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</si>
  <si>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</si>
  <si>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</si>
  <si>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</si>
  <si>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</si>
  <si>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</si>
  <si>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</si>
  <si>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</si>
  <si>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</si>
  <si>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</si>
  <si>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</si>
  <si>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</si>
  <si>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</si>
  <si>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</si>
  <si>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</si>
  <si>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</si>
  <si>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</si>
  <si>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</si>
  <si>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</si>
  <si>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</si>
  <si>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</si>
  <si>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</si>
  <si>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</si>
  <si>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</si>
  <si>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</si>
  <si>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</si>
  <si>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</si>
  <si>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</si>
  <si>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</si>
  <si>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</si>
  <si>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</si>
  <si>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</si>
  <si>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</si>
  <si>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</si>
  <si>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</si>
  <si>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</si>
  <si>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</si>
  <si>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</si>
  <si>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</si>
  <si>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</si>
  <si>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</si>
  <si>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</si>
  <si>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</si>
  <si>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</si>
  <si>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</si>
  <si>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</si>
  <si>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</si>
  <si>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</si>
  <si>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</si>
  <si>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</si>
  <si>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</si>
  <si>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</si>
  <si>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</si>
  <si>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</si>
  <si>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</si>
  <si>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</si>
  <si>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</si>
  <si>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</si>
  <si>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</si>
  <si>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</si>
  <si>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</si>
  <si>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</si>
  <si>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</si>
  <si>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</si>
  <si>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</si>
  <si>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</si>
  <si>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</si>
  <si>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</si>
  <si>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</si>
  <si>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</si>
  <si>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</si>
  <si>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</si>
  <si>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</si>
  <si>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</si>
  <si>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</si>
  <si>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</si>
  <si>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</si>
  <si>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</si>
  <si>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</si>
  <si>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</si>
  <si>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</si>
  <si>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</si>
  <si>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</si>
  <si>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</si>
  <si>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</si>
  <si>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</si>
  <si>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</si>
  <si>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</si>
  <si>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</si>
  <si>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</si>
  <si>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</si>
  <si>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</si>
  <si>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</si>
  <si>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</si>
  <si>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</si>
  <si>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</si>
  <si>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</si>
  <si>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</si>
  <si>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</si>
  <si>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</si>
  <si>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</si>
  <si>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</si>
  <si>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</si>
  <si>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</si>
  <si>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</si>
  <si>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</si>
  <si>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</si>
  <si>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</si>
  <si>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</si>
  <si>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</si>
  <si>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</si>
  <si>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</si>
  <si>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</si>
  <si>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</si>
  <si>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</si>
  <si>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</si>
  <si>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</si>
  <si>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</si>
  <si>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</si>
  <si>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</si>
  <si>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</si>
  <si>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</si>
  <si>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</si>
  <si>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</si>
  <si>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</si>
  <si>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</si>
  <si>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</si>
  <si>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</si>
  <si>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</si>
  <si>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</si>
  <si>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</si>
  <si>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</si>
  <si>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</si>
  <si>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</si>
  <si>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</si>
  <si>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</si>
  <si>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</si>
  <si>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</si>
  <si>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</si>
  <si>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</si>
  <si>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</si>
  <si>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</si>
  <si>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</si>
  <si>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</si>
  <si>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</si>
  <si>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</si>
  <si>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</si>
  <si>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</si>
  <si>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</si>
  <si>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</si>
  <si>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</si>
  <si>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</si>
  <si>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</si>
  <si>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</si>
  <si>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</si>
  <si>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</si>
  <si>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</si>
  <si>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</si>
  <si>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</si>
  <si>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</si>
  <si>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</si>
  <si>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</si>
  <si>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</si>
  <si>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</si>
  <si>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</si>
  <si>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</si>
  <si>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</si>
  <si>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</si>
  <si>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</si>
  <si>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</si>
  <si>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</si>
  <si>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</si>
  <si>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</si>
  <si>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</si>
  <si>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</si>
  <si>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</si>
  <si>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</si>
  <si>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</si>
  <si>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</si>
  <si>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</si>
  <si>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</si>
  <si>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</si>
  <si>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</si>
  <si>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</si>
  <si>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</si>
  <si>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</si>
  <si>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</si>
  <si>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</si>
  <si>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</si>
  <si>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</si>
  <si>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</si>
  <si>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</si>
  <si>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</si>
  <si>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</si>
  <si>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</si>
  <si>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</si>
  <si>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</si>
  <si>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</si>
  <si>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</si>
  <si>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</si>
  <si>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</si>
  <si>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</si>
  <si>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</si>
  <si>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</si>
  <si>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</si>
  <si>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</si>
  <si>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</si>
  <si>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</si>
  <si>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</si>
  <si>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</si>
  <si>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</si>
  <si>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</si>
  <si>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</si>
  <si>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</si>
  <si>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</si>
  <si>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</si>
  <si>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</si>
  <si>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</si>
  <si>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</si>
  <si>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</si>
  <si>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</si>
  <si>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</si>
  <si>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</si>
  <si>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</si>
  <si>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</si>
  <si>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</si>
  <si>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</si>
  <si>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</si>
  <si>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</si>
  <si>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</si>
  <si>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</si>
  <si>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</si>
  <si>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</si>
  <si>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</si>
  <si>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</si>
  <si>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</si>
  <si>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</si>
  <si>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</si>
  <si>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</si>
  <si>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</si>
  <si>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</si>
  <si>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</si>
  <si>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</si>
  <si>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</si>
  <si>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</si>
  <si>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</si>
  <si>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</si>
  <si>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</si>
  <si>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</si>
  <si>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</si>
  <si>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</si>
  <si>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</si>
  <si>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</si>
  <si>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</si>
  <si>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</si>
  <si>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</si>
  <si>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</si>
  <si>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</si>
  <si>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</si>
  <si>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</si>
  <si>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</si>
  <si>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</si>
  <si>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</si>
  <si>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</si>
  <si>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</si>
  <si>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</si>
  <si>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</si>
  <si>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</si>
  <si>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</si>
  <si>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</si>
  <si>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</si>
  <si>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</si>
  <si>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</si>
  <si>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</si>
  <si>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</si>
  <si>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</si>
  <si>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</si>
  <si>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</si>
  <si>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</si>
  <si>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</si>
  <si>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</si>
  <si>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</si>
  <si>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</si>
  <si>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</si>
  <si>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</si>
  <si>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</si>
  <si>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</si>
  <si>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</si>
  <si>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</si>
  <si>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</si>
  <si>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</si>
  <si>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</si>
  <si>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</si>
  <si>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</si>
  <si>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</si>
  <si>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</si>
  <si>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</si>
  <si>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</si>
  <si>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</si>
  <si>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</si>
  <si>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</si>
  <si>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</si>
  <si>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</si>
  <si>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</si>
  <si>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</si>
  <si>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</si>
  <si>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</si>
  <si>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</si>
  <si>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</si>
  <si>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</si>
  <si>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</si>
  <si>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</si>
  <si>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</si>
  <si>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</si>
  <si>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</si>
  <si>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</si>
  <si>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</si>
  <si>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</si>
  <si>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</si>
  <si>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</si>
  <si>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</si>
  <si>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</si>
  <si>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</si>
  <si>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</si>
  <si>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</si>
  <si>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</si>
  <si>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</si>
  <si>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</si>
  <si>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</si>
  <si>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</si>
  <si>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</si>
  <si>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</si>
  <si>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</si>
  <si>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</si>
  <si>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</si>
  <si>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</si>
  <si>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</si>
  <si>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</si>
  <si>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</si>
  <si>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</si>
  <si>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</si>
  <si>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</si>
  <si>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</si>
  <si>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</si>
  <si>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</si>
  <si>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</si>
  <si>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</si>
  <si>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</si>
  <si>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</si>
  <si>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</si>
  <si>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</si>
  <si>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</si>
  <si>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</si>
  <si>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</si>
  <si>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</si>
  <si>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</si>
  <si>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</si>
  <si>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</si>
  <si>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</si>
  <si>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</si>
  <si>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</si>
  <si>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</si>
  <si>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</si>
  <si>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</si>
  <si>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</si>
  <si>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</si>
  <si>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</si>
  <si>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</si>
  <si>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</si>
  <si>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</si>
  <si>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</si>
  <si>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</si>
  <si>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</si>
  <si>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</si>
  <si>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</si>
  <si>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</si>
  <si>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</si>
  <si>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</si>
  <si>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</si>
  <si>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</si>
  <si>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</si>
  <si>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</si>
  <si>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</si>
  <si>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</si>
  <si>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</si>
  <si>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</si>
  <si>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</si>
  <si>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</si>
  <si>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</si>
  <si>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</si>
  <si>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</si>
  <si>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</si>
  <si>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</si>
  <si>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</si>
  <si>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</si>
  <si>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</si>
  <si>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</si>
  <si>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</si>
  <si>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</si>
  <si>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</si>
  <si>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</si>
  <si>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</si>
  <si>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</si>
  <si>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</si>
  <si>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</si>
  <si>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</si>
  <si>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</si>
  <si>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</si>
  <si>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</si>
  <si>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</si>
  <si>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</si>
  <si>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</si>
  <si>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</si>
  <si>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</si>
  <si>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</si>
  <si>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</si>
  <si>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</si>
  <si>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</si>
  <si>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</si>
  <si>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</si>
  <si>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</si>
  <si>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</si>
  <si>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</si>
  <si>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</si>
  <si>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</si>
  <si>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</si>
  <si>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</si>
  <si>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</si>
  <si>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</si>
  <si>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</si>
  <si>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</si>
  <si>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</si>
  <si>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</si>
  <si>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</si>
  <si>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</si>
  <si>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</si>
  <si>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</si>
  <si>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</si>
  <si>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</si>
  <si>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</si>
  <si>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</si>
  <si>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</si>
  <si>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</si>
  <si>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</si>
  <si>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</si>
  <si>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</si>
  <si>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</si>
  <si>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</si>
  <si>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</si>
  <si>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</si>
  <si>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</si>
  <si>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</si>
  <si>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</si>
  <si>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</si>
  <si>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</si>
  <si>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</si>
  <si>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</si>
  <si>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</si>
  <si>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</si>
  <si>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</si>
  <si>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</si>
  <si>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</si>
  <si>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</si>
  <si>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</si>
  <si>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</si>
  <si>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</si>
  <si>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</si>
  <si>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</si>
  <si>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</si>
  <si>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</si>
  <si>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</si>
  <si>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</si>
  <si>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</si>
  <si>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</si>
  <si>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</si>
  <si>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</si>
  <si>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</si>
  <si>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</si>
  <si>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</si>
  <si>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</si>
  <si>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</si>
  <si>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</si>
  <si>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</si>
  <si>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</si>
  <si>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</si>
  <si>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</si>
  <si>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</si>
  <si>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</si>
  <si>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</si>
  <si>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</si>
  <si>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</si>
  <si>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</si>
  <si>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</si>
  <si>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</si>
  <si>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</si>
  <si>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</si>
  <si>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</si>
  <si>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</si>
  <si>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</si>
  <si>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</si>
  <si>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</si>
  <si>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</si>
  <si>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</si>
  <si>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</si>
  <si>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</si>
  <si>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</si>
  <si>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</si>
  <si>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</si>
  <si>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</si>
  <si>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</si>
  <si>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</si>
  <si>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</si>
  <si>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</si>
  <si>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</si>
  <si>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</si>
  <si>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</si>
  <si>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</si>
  <si>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</si>
  <si>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</si>
  <si>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</si>
  <si>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</si>
  <si>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KSAVERA ŠANDORA ĐALSKOG</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</si>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</sst>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2334797.5100000002</v>
      </c>
      <c r="D2" s="7">
        <f>'PR-RAS'!E6</f>
        <v>2539809.79</v>
      </c>
      <c r="E2" s="7">
        <v>0</v>
      </c>
      <c r="F2" s="7">
        <v>0</v>
      </c>
      <c r="G2" s="8">
        <f t="shared" ref="G2:G274" si="0">(B2/1000)*(C2*1+D2*2)</f>
        <v>7414.4170899999999</v>
      </c>
      <c r="H2" s="8">
        <f t="shared" ref="H2:H274" si="1">ABS(C2-ROUND(C2,0))+ABS(D2-ROUND(D2,0))</f>
        <v>0.69999999972060323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2021342.01</v>
      </c>
      <c r="D45" s="2">
        <f>'PR-RAS'!E49</f>
        <v>2260150.5500000003</v>
      </c>
      <c r="E45" s="2">
        <v>0</v>
      </c>
      <c r="F45" s="2">
        <v>0</v>
      </c>
      <c r="G45" s="3">
        <f t="shared" si="0"/>
        <v>287832.29684000002</v>
      </c>
      <c r="H45" s="3">
        <f t="shared" si="1"/>
        <v>0.45999999972991645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2020866.01</v>
      </c>
      <c r="D64" s="2">
        <f>'PR-RAS'!E68</f>
        <v>2259825.4700000002</v>
      </c>
      <c r="E64" s="2">
        <v>0</v>
      </c>
      <c r="F64" s="2">
        <v>0</v>
      </c>
      <c r="G64" s="3">
        <f t="shared" si="0"/>
        <v>412052.56784999999</v>
      </c>
      <c r="H64" s="3">
        <f t="shared" si="1"/>
        <v>0.48000000021420419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2020866.01</v>
      </c>
      <c r="D65" s="2">
        <f>'PR-RAS'!E69</f>
        <v>2259825.4700000002</v>
      </c>
      <c r="E65" s="2">
        <v>0</v>
      </c>
      <c r="F65" s="2">
        <v>0</v>
      </c>
      <c r="G65" s="3">
        <f t="shared" si="0"/>
        <v>418593.08480000001</v>
      </c>
      <c r="H65" s="3">
        <f t="shared" si="1"/>
        <v>0.48000000021420419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476</v>
      </c>
      <c r="D73" s="2">
        <f>'PR-RAS'!E77</f>
        <v>325.08</v>
      </c>
      <c r="E73" s="2">
        <v>0</v>
      </c>
      <c r="F73" s="2">
        <v>0</v>
      </c>
      <c r="G73" s="3">
        <f t="shared" si="0"/>
        <v>81.083519999999979</v>
      </c>
      <c r="H73" s="3">
        <f t="shared" si="1"/>
        <v>7.9999999999984084E-2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476</v>
      </c>
      <c r="D74" s="2">
        <f>'PR-RAS'!E78</f>
        <v>325.08</v>
      </c>
      <c r="E74" s="2">
        <v>0</v>
      </c>
      <c r="F74" s="2">
        <v>0</v>
      </c>
      <c r="G74" s="3">
        <f t="shared" si="0"/>
        <v>82.209679999999977</v>
      </c>
      <c r="H74" s="3">
        <f t="shared" si="1"/>
        <v>7.9999999999984084E-2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41910.35</v>
      </c>
      <c r="D102" s="2">
        <f>'PR-RAS'!E106</f>
        <v>30074.42</v>
      </c>
      <c r="E102" s="2">
        <v>0</v>
      </c>
      <c r="F102" s="2">
        <v>0</v>
      </c>
      <c r="G102" s="3">
        <f t="shared" si="0"/>
        <v>10307.978190000002</v>
      </c>
      <c r="H102" s="3">
        <f t="shared" si="1"/>
        <v>0.76999999999679858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41910.35</v>
      </c>
      <c r="D108" s="2">
        <f>'PR-RAS'!E112</f>
        <v>30074.42</v>
      </c>
      <c r="E108" s="2">
        <v>0</v>
      </c>
      <c r="F108" s="2">
        <v>0</v>
      </c>
      <c r="G108" s="3">
        <f t="shared" si="0"/>
        <v>10920.333329999999</v>
      </c>
      <c r="H108" s="3">
        <f t="shared" si="1"/>
        <v>0.76999999999679858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41910.35</v>
      </c>
      <c r="D113" s="2">
        <f>'PR-RAS'!E117</f>
        <v>30074.42</v>
      </c>
      <c r="E113" s="2">
        <v>0</v>
      </c>
      <c r="F113" s="2">
        <v>0</v>
      </c>
      <c r="G113" s="3">
        <f t="shared" si="0"/>
        <v>11430.629280000001</v>
      </c>
      <c r="H113" s="3">
        <f t="shared" si="1"/>
        <v>0.76999999999679858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8014.49</v>
      </c>
      <c r="D121" s="2">
        <f>'PR-RAS'!E125</f>
        <v>7960.42</v>
      </c>
      <c r="E121" s="2">
        <v>0</v>
      </c>
      <c r="F121" s="2">
        <v>0</v>
      </c>
      <c r="G121" s="3">
        <f t="shared" si="0"/>
        <v>2872.2395999999999</v>
      </c>
      <c r="H121" s="3">
        <f t="shared" si="1"/>
        <v>0.90999999999985448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4679.12</v>
      </c>
      <c r="D122" s="2">
        <f>'PR-RAS'!E126</f>
        <v>6300.42</v>
      </c>
      <c r="E122" s="2">
        <v>0</v>
      </c>
      <c r="F122" s="2">
        <v>0</v>
      </c>
      <c r="G122" s="3">
        <f t="shared" si="0"/>
        <v>2090.8751600000001</v>
      </c>
      <c r="H122" s="3">
        <f t="shared" si="1"/>
        <v>0.53999999999996362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3942.45</v>
      </c>
      <c r="D123" s="2">
        <f>'PR-RAS'!E127</f>
        <v>0</v>
      </c>
      <c r="E123" s="2">
        <v>0</v>
      </c>
      <c r="F123" s="2">
        <v>0</v>
      </c>
      <c r="G123" s="3">
        <f t="shared" si="0"/>
        <v>480.97889999999995</v>
      </c>
      <c r="H123" s="3">
        <f t="shared" si="1"/>
        <v>0.4499999999998181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736.67</v>
      </c>
      <c r="D124" s="2">
        <f>'PR-RAS'!E128</f>
        <v>6300.42</v>
      </c>
      <c r="E124" s="2">
        <v>0</v>
      </c>
      <c r="F124" s="2">
        <v>0</v>
      </c>
      <c r="G124" s="3">
        <f t="shared" si="0"/>
        <v>1640.5137299999999</v>
      </c>
      <c r="H124" s="3">
        <f t="shared" si="1"/>
        <v>0.75000000000011369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3335.37</v>
      </c>
      <c r="D125" s="2">
        <f>'PR-RAS'!E129</f>
        <v>1660</v>
      </c>
      <c r="E125" s="2">
        <v>0</v>
      </c>
      <c r="F125" s="2">
        <v>0</v>
      </c>
      <c r="G125" s="3">
        <f t="shared" si="0"/>
        <v>825.26587999999992</v>
      </c>
      <c r="H125" s="3">
        <f t="shared" si="1"/>
        <v>0.36999999999989086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3335.37</v>
      </c>
      <c r="D126" s="2">
        <f>'PR-RAS'!E130</f>
        <v>1660</v>
      </c>
      <c r="E126" s="2">
        <v>0</v>
      </c>
      <c r="F126" s="2">
        <v>0</v>
      </c>
      <c r="G126" s="3">
        <f t="shared" si="0"/>
        <v>831.92124999999999</v>
      </c>
      <c r="H126" s="3">
        <f t="shared" si="1"/>
        <v>0.36999999999989086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263530.65999999997</v>
      </c>
      <c r="D130" s="2">
        <f>'PR-RAS'!E134</f>
        <v>241624.4</v>
      </c>
      <c r="E130" s="2">
        <v>0</v>
      </c>
      <c r="F130" s="2">
        <v>0</v>
      </c>
      <c r="G130" s="3">
        <f t="shared" si="0"/>
        <v>96334.550340000002</v>
      </c>
      <c r="H130" s="3">
        <f t="shared" si="1"/>
        <v>0.7400000000197906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263530.65999999997</v>
      </c>
      <c r="D131" s="2">
        <f>'PR-RAS'!E135</f>
        <v>241624.4</v>
      </c>
      <c r="E131" s="2">
        <v>0</v>
      </c>
      <c r="F131" s="2">
        <v>0</v>
      </c>
      <c r="G131" s="3">
        <f t="shared" si="0"/>
        <v>97081.329799999992</v>
      </c>
      <c r="H131" s="3">
        <f t="shared" si="1"/>
        <v>0.7400000000197906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263530.65999999997</v>
      </c>
      <c r="D132" s="2">
        <f>'PR-RAS'!E136</f>
        <v>241624.4</v>
      </c>
      <c r="E132" s="2">
        <v>0</v>
      </c>
      <c r="F132" s="2">
        <v>0</v>
      </c>
      <c r="G132" s="3">
        <f t="shared" si="0"/>
        <v>97828.109259999997</v>
      </c>
      <c r="H132" s="3">
        <f t="shared" si="1"/>
        <v>0.7400000000197906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2243967.11</v>
      </c>
      <c r="D148" s="2">
        <f>'PR-RAS'!E152</f>
        <v>2720260.3000000003</v>
      </c>
      <c r="E148" s="2">
        <v>0</v>
      </c>
      <c r="F148" s="2">
        <v>0</v>
      </c>
      <c r="G148" s="3">
        <f t="shared" si="0"/>
        <v>1129619.69337</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1826217.47</v>
      </c>
      <c r="D149" s="2">
        <f>'PR-RAS'!E153</f>
        <v>2277877.02</v>
      </c>
      <c r="E149" s="2">
        <v>0</v>
      </c>
      <c r="F149" s="2">
        <v>0</v>
      </c>
      <c r="G149" s="3">
        <f t="shared" si="0"/>
        <v>944531.78347999987</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1436659.97</v>
      </c>
      <c r="D150" s="2">
        <f>'PR-RAS'!E154</f>
        <v>1927449.64</v>
      </c>
      <c r="E150" s="2">
        <v>0</v>
      </c>
      <c r="F150" s="2">
        <v>0</v>
      </c>
      <c r="G150" s="3">
        <f t="shared" si="0"/>
        <v>788442.32825000002</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1436659.97</v>
      </c>
      <c r="D151" s="2">
        <f>'PR-RAS'!E155</f>
        <v>1927449.64</v>
      </c>
      <c r="E151" s="2">
        <v>0</v>
      </c>
      <c r="F151" s="2">
        <v>0</v>
      </c>
      <c r="G151" s="3">
        <f t="shared" si="0"/>
        <v>793733.88749999995</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40993.660000000003</v>
      </c>
      <c r="D155" s="2">
        <f>'PR-RAS'!E159</f>
        <v>61292.480000000003</v>
      </c>
      <c r="E155" s="2">
        <v>0</v>
      </c>
      <c r="F155" s="2">
        <v>0</v>
      </c>
      <c r="G155" s="3">
        <f t="shared" si="0"/>
        <v>25191.107479999999</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348563.84</v>
      </c>
      <c r="D156" s="2">
        <f>'PR-RAS'!E160</f>
        <v>289134.90000000002</v>
      </c>
      <c r="E156" s="2">
        <v>0</v>
      </c>
      <c r="F156" s="2">
        <v>0</v>
      </c>
      <c r="G156" s="3">
        <f t="shared" si="0"/>
        <v>143659.21420000002</v>
      </c>
      <c r="H156" s="3">
        <f t="shared" si="1"/>
        <v>0.25999999995110556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348563.84</v>
      </c>
      <c r="D158" s="2">
        <f>'PR-RAS'!E162</f>
        <v>289134.90000000002</v>
      </c>
      <c r="E158" s="2">
        <v>0</v>
      </c>
      <c r="F158" s="2">
        <v>0</v>
      </c>
      <c r="G158" s="3">
        <f t="shared" si="0"/>
        <v>145512.88148000001</v>
      </c>
      <c r="H158" s="3">
        <f t="shared" si="1"/>
        <v>0.25999999995110556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388044.45</v>
      </c>
      <c r="D160" s="2">
        <f>'PR-RAS'!E164</f>
        <v>409816.22000000003</v>
      </c>
      <c r="E160" s="2">
        <v>0</v>
      </c>
      <c r="F160" s="2">
        <v>0</v>
      </c>
      <c r="G160" s="3">
        <f t="shared" si="0"/>
        <v>192020.62551000001</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74414.210000000006</v>
      </c>
      <c r="D161" s="2">
        <f>'PR-RAS'!E165</f>
        <v>71938.790000000008</v>
      </c>
      <c r="E161" s="2">
        <v>0</v>
      </c>
      <c r="F161" s="2">
        <v>0</v>
      </c>
      <c r="G161" s="3">
        <f t="shared" si="0"/>
        <v>34926.686400000006</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7428.6</v>
      </c>
      <c r="D162" s="2">
        <f>'PR-RAS'!E166</f>
        <v>6599.48</v>
      </c>
      <c r="E162" s="2">
        <v>0</v>
      </c>
      <c r="F162" s="2">
        <v>0</v>
      </c>
      <c r="G162" s="3">
        <f t="shared" si="0"/>
        <v>3321.0371599999999</v>
      </c>
      <c r="H162" s="3">
        <f t="shared" si="1"/>
        <v>0.87999999999919964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65187.53</v>
      </c>
      <c r="D163" s="2">
        <f>'PR-RAS'!E167</f>
        <v>62420.85</v>
      </c>
      <c r="E163" s="2">
        <v>0</v>
      </c>
      <c r="F163" s="2">
        <v>0</v>
      </c>
      <c r="G163" s="3">
        <f t="shared" si="0"/>
        <v>30784.735259999998</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878.08</v>
      </c>
      <c r="D164" s="2">
        <f>'PR-RAS'!E168</f>
        <v>998.6</v>
      </c>
      <c r="E164" s="2">
        <v>0</v>
      </c>
      <c r="F164" s="2">
        <v>0</v>
      </c>
      <c r="G164" s="3">
        <f t="shared" si="0"/>
        <v>468.67064000000005</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920</v>
      </c>
      <c r="D165" s="2">
        <f>'PR-RAS'!E169</f>
        <v>1919.86</v>
      </c>
      <c r="E165" s="2">
        <v>0</v>
      </c>
      <c r="F165" s="2">
        <v>0</v>
      </c>
      <c r="G165" s="3">
        <f t="shared" si="0"/>
        <v>780.59407999999996</v>
      </c>
      <c r="H165" s="3">
        <f t="shared" si="1"/>
        <v>0.14000000000010004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164726.18000000002</v>
      </c>
      <c r="D166" s="2">
        <f>'PR-RAS'!E170</f>
        <v>185182.27</v>
      </c>
      <c r="E166" s="2">
        <v>0</v>
      </c>
      <c r="F166" s="2">
        <v>0</v>
      </c>
      <c r="G166" s="3">
        <f t="shared" si="0"/>
        <v>88289.968800000002</v>
      </c>
      <c r="H166" s="3">
        <f t="shared" si="1"/>
        <v>0.45000000001164153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23875.32</v>
      </c>
      <c r="D167" s="2">
        <f>'PR-RAS'!E171</f>
        <v>23014.77</v>
      </c>
      <c r="E167" s="2">
        <v>0</v>
      </c>
      <c r="F167" s="2">
        <v>0</v>
      </c>
      <c r="G167" s="3">
        <f t="shared" si="0"/>
        <v>11604.206760000001</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99752.73</v>
      </c>
      <c r="D168" s="2">
        <f>'PR-RAS'!E172</f>
        <v>117709.25</v>
      </c>
      <c r="E168" s="2">
        <v>0</v>
      </c>
      <c r="F168" s="2">
        <v>0</v>
      </c>
      <c r="G168" s="3">
        <f t="shared" si="0"/>
        <v>55973.595410000002</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33088.82</v>
      </c>
      <c r="D169" s="2">
        <f>'PR-RAS'!E173</f>
        <v>39660.39</v>
      </c>
      <c r="E169" s="2">
        <v>0</v>
      </c>
      <c r="F169" s="2">
        <v>0</v>
      </c>
      <c r="G169" s="3">
        <f t="shared" si="0"/>
        <v>18884.812800000003</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6910.14</v>
      </c>
      <c r="D170" s="2">
        <f>'PR-RAS'!E174</f>
        <v>3558.35</v>
      </c>
      <c r="E170" s="2">
        <v>0</v>
      </c>
      <c r="F170" s="2">
        <v>0</v>
      </c>
      <c r="G170" s="3">
        <f t="shared" si="0"/>
        <v>2370.5359600000002</v>
      </c>
      <c r="H170" s="3">
        <f t="shared" si="1"/>
        <v>0.49000000000023647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1050.26</v>
      </c>
      <c r="D171" s="2">
        <f>'PR-RAS'!E175</f>
        <v>422.26</v>
      </c>
      <c r="E171" s="2">
        <v>0</v>
      </c>
      <c r="F171" s="2">
        <v>0</v>
      </c>
      <c r="G171" s="3">
        <f t="shared" si="0"/>
        <v>322.11260000000004</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48.91</v>
      </c>
      <c r="D173" s="2">
        <f>'PR-RAS'!E177</f>
        <v>817.25</v>
      </c>
      <c r="E173" s="2">
        <v>0</v>
      </c>
      <c r="F173" s="2">
        <v>0</v>
      </c>
      <c r="G173" s="3">
        <f t="shared" si="0"/>
        <v>289.54651999999999</v>
      </c>
      <c r="H173" s="3">
        <f t="shared" si="1"/>
        <v>0.34000000000000341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121020.14</v>
      </c>
      <c r="D174" s="2">
        <f>'PR-RAS'!E178</f>
        <v>122805.82</v>
      </c>
      <c r="E174" s="2">
        <v>0</v>
      </c>
      <c r="F174" s="2">
        <v>0</v>
      </c>
      <c r="G174" s="3">
        <f t="shared" si="0"/>
        <v>63427.297939999997</v>
      </c>
      <c r="H174" s="3">
        <f t="shared" si="1"/>
        <v>0.319999999992433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12588.52</v>
      </c>
      <c r="D175" s="2">
        <f>'PR-RAS'!E179</f>
        <v>12014.64</v>
      </c>
      <c r="E175" s="2">
        <v>0</v>
      </c>
      <c r="F175" s="2">
        <v>0</v>
      </c>
      <c r="G175" s="3">
        <f t="shared" si="0"/>
        <v>6371.4971999999998</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77938.95</v>
      </c>
      <c r="D176" s="2">
        <f>'PR-RAS'!E180</f>
        <v>93253.99</v>
      </c>
      <c r="E176" s="2">
        <v>0</v>
      </c>
      <c r="F176" s="2">
        <v>0</v>
      </c>
      <c r="G176" s="3">
        <f t="shared" si="0"/>
        <v>46278.212749999999</v>
      </c>
      <c r="H176" s="3">
        <f t="shared" si="1"/>
        <v>5.9999999997671694E-2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8314.2800000000007</v>
      </c>
      <c r="D178" s="2">
        <f>'PR-RAS'!E182</f>
        <v>7341.15</v>
      </c>
      <c r="E178" s="2">
        <v>0</v>
      </c>
      <c r="F178" s="2">
        <v>0</v>
      </c>
      <c r="G178" s="3">
        <f t="shared" si="0"/>
        <v>4070.3946599999999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1302.83</v>
      </c>
      <c r="D179" s="2">
        <f>'PR-RAS'!E183</f>
        <v>364.21</v>
      </c>
      <c r="E179" s="2">
        <v>0</v>
      </c>
      <c r="F179" s="2">
        <v>0</v>
      </c>
      <c r="G179" s="3">
        <f t="shared" si="0"/>
        <v>361.5625</v>
      </c>
      <c r="H179" s="3">
        <f t="shared" si="1"/>
        <v>0.3800000000000523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5686.32</v>
      </c>
      <c r="D180" s="2">
        <f>'PR-RAS'!E184</f>
        <v>6676.49</v>
      </c>
      <c r="E180" s="2">
        <v>0</v>
      </c>
      <c r="F180" s="2">
        <v>0</v>
      </c>
      <c r="G180" s="3">
        <f t="shared" si="0"/>
        <v>3408.0346999999997</v>
      </c>
      <c r="H180" s="3">
        <f t="shared" si="1"/>
        <v>0.80999999999949068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12360.27</v>
      </c>
      <c r="D181" s="2">
        <f>'PR-RAS'!E185</f>
        <v>1212.5</v>
      </c>
      <c r="E181" s="2">
        <v>0</v>
      </c>
      <c r="F181" s="2">
        <v>0</v>
      </c>
      <c r="G181" s="3">
        <f t="shared" si="0"/>
        <v>2661.3485999999998</v>
      </c>
      <c r="H181" s="3">
        <f t="shared" si="1"/>
        <v>0.77000000000043656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2278.84</v>
      </c>
      <c r="D182" s="2">
        <f>'PR-RAS'!E186</f>
        <v>1885.5</v>
      </c>
      <c r="E182" s="2">
        <v>0</v>
      </c>
      <c r="F182" s="2">
        <v>0</v>
      </c>
      <c r="G182" s="3">
        <f t="shared" si="0"/>
        <v>1095.0210400000001</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550.13</v>
      </c>
      <c r="D183" s="2">
        <f>'PR-RAS'!E187</f>
        <v>57.34</v>
      </c>
      <c r="E183" s="2">
        <v>0</v>
      </c>
      <c r="F183" s="2">
        <v>0</v>
      </c>
      <c r="G183" s="3">
        <f t="shared" si="0"/>
        <v>120.99541999999998</v>
      </c>
      <c r="H183" s="3">
        <f t="shared" si="1"/>
        <v>0.46999999999999886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27883.919999999998</v>
      </c>
      <c r="D190" s="2">
        <f>'PR-RAS'!E194</f>
        <v>29889.34</v>
      </c>
      <c r="E190" s="2">
        <v>0</v>
      </c>
      <c r="F190" s="2">
        <v>0</v>
      </c>
      <c r="G190" s="3">
        <f t="shared" si="0"/>
        <v>16568.231400000001</v>
      </c>
      <c r="H190" s="3">
        <f t="shared" si="1"/>
        <v>0.42000000000189175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1412.5</v>
      </c>
      <c r="D193" s="2">
        <f>'PR-RAS'!E197</f>
        <v>201.1</v>
      </c>
      <c r="E193" s="2">
        <v>0</v>
      </c>
      <c r="F193" s="2">
        <v>0</v>
      </c>
      <c r="G193" s="3">
        <f t="shared" si="0"/>
        <v>348.42240000000004</v>
      </c>
      <c r="H193" s="3">
        <f t="shared" si="1"/>
        <v>0.59999999999999432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128.09</v>
      </c>
      <c r="D194" s="2">
        <f>'PR-RAS'!E198</f>
        <v>250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3793.2</v>
      </c>
      <c r="E195" s="2">
        <v>0</v>
      </c>
      <c r="F195" s="2">
        <v>0</v>
      </c>
      <c r="G195" s="3">
        <f t="shared" si="0"/>
        <v>2243.1055999999999</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1715.42</v>
      </c>
      <c r="D196" s="2">
        <f>'PR-RAS'!E200</f>
        <v>0</v>
      </c>
      <c r="E196" s="2">
        <v>0</v>
      </c>
      <c r="F196" s="2">
        <v>0</v>
      </c>
      <c r="G196" s="3">
        <f t="shared" si="0"/>
        <v>334.50690000000003</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20651.91</v>
      </c>
      <c r="D197" s="2">
        <f>'PR-RAS'!E201</f>
        <v>25645.040000000001</v>
      </c>
      <c r="E197" s="2">
        <v>0</v>
      </c>
      <c r="F197" s="2">
        <v>0</v>
      </c>
      <c r="G197" s="3">
        <f t="shared" si="0"/>
        <v>14100.630040000002</v>
      </c>
      <c r="H197" s="3">
        <f t="shared" si="1"/>
        <v>0.13000000000101863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3480.8599999999997</v>
      </c>
      <c r="D198" s="2">
        <f>'PR-RAS'!E202</f>
        <v>1456.1</v>
      </c>
      <c r="E198" s="2">
        <v>0</v>
      </c>
      <c r="F198" s="2">
        <v>0</v>
      </c>
      <c r="G198" s="3">
        <f t="shared" si="0"/>
        <v>1259.43282</v>
      </c>
      <c r="H198" s="3">
        <f t="shared" si="1"/>
        <v>0.24000000000023647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3480.8599999999997</v>
      </c>
      <c r="D212" s="2">
        <f>'PR-RAS'!E216</f>
        <v>1456.1</v>
      </c>
      <c r="E212" s="2">
        <v>0</v>
      </c>
      <c r="F212" s="2">
        <v>0</v>
      </c>
      <c r="G212" s="3">
        <f t="shared" si="0"/>
        <v>1348.9356599999999</v>
      </c>
      <c r="H212" s="3">
        <f t="shared" si="1"/>
        <v>0.24000000000023647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2266.08</v>
      </c>
      <c r="D213" s="2">
        <f>'PR-RAS'!E217</f>
        <v>1456.1</v>
      </c>
      <c r="E213" s="2">
        <v>0</v>
      </c>
      <c r="F213" s="2">
        <v>0</v>
      </c>
      <c r="G213" s="3">
        <f t="shared" si="0"/>
        <v>1097.7953599999998</v>
      </c>
      <c r="H213" s="3">
        <f t="shared" si="1"/>
        <v>0.17999999999983629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1214.78</v>
      </c>
      <c r="D215" s="2">
        <f>'PR-RAS'!E219</f>
        <v>0</v>
      </c>
      <c r="E215" s="2">
        <v>0</v>
      </c>
      <c r="F215" s="2">
        <v>0</v>
      </c>
      <c r="G215" s="3">
        <f t="shared" si="0"/>
        <v>259.96292</v>
      </c>
      <c r="H215" s="3">
        <f t="shared" si="1"/>
        <v>0.22000000000002728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1106.3599999999999</v>
      </c>
      <c r="E226" s="2">
        <v>0</v>
      </c>
      <c r="F226" s="2">
        <v>0</v>
      </c>
      <c r="G226" s="3">
        <f t="shared" si="0"/>
        <v>497.86199999999997</v>
      </c>
      <c r="H226" s="3">
        <f t="shared" si="1"/>
        <v>0.35999999999989996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1106.3599999999999</v>
      </c>
      <c r="E253" s="2">
        <v>0</v>
      </c>
      <c r="F253" s="2">
        <v>0</v>
      </c>
      <c r="G253" s="3">
        <f t="shared" si="0"/>
        <v>557.60543999999993</v>
      </c>
      <c r="H253" s="3">
        <f t="shared" si="1"/>
        <v>0.35999999999989996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1106.3599999999999</v>
      </c>
      <c r="E254" s="2">
        <v>0</v>
      </c>
      <c r="F254" s="2">
        <v>0</v>
      </c>
      <c r="G254" s="3">
        <f t="shared" si="0"/>
        <v>559.81815999999992</v>
      </c>
      <c r="H254" s="3">
        <f t="shared" si="1"/>
        <v>0.35999999999989996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25164.41</v>
      </c>
      <c r="D258" s="2">
        <f>'PR-RAS'!E262</f>
        <v>26911.85</v>
      </c>
      <c r="E258" s="2">
        <v>0</v>
      </c>
      <c r="F258" s="2">
        <v>0</v>
      </c>
      <c r="G258" s="3">
        <f t="shared" si="0"/>
        <v>20299.94427</v>
      </c>
      <c r="H258" s="3">
        <f t="shared" si="1"/>
        <v>0.56000000000130967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25164.41</v>
      </c>
      <c r="D265" s="2">
        <f>'PR-RAS'!E269</f>
        <v>26911.85</v>
      </c>
      <c r="E265" s="2">
        <v>0</v>
      </c>
      <c r="F265" s="2">
        <v>0</v>
      </c>
      <c r="G265" s="3">
        <f t="shared" si="0"/>
        <v>20852.86104</v>
      </c>
      <c r="H265" s="3">
        <f t="shared" si="1"/>
        <v>0.56000000000130967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21597.72</v>
      </c>
      <c r="D267" s="2">
        <f>'PR-RAS'!E271</f>
        <v>23110.02</v>
      </c>
      <c r="E267" s="2">
        <v>0</v>
      </c>
      <c r="F267" s="2">
        <v>0</v>
      </c>
      <c r="G267" s="3">
        <f t="shared" si="0"/>
        <v>18039.524160000004</v>
      </c>
      <c r="H267" s="3">
        <f t="shared" si="1"/>
        <v>0.2999999999992724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3566.69</v>
      </c>
      <c r="D268" s="2">
        <f>'PR-RAS'!E272</f>
        <v>3801.83</v>
      </c>
      <c r="E268" s="2">
        <v>0</v>
      </c>
      <c r="F268" s="2">
        <v>0</v>
      </c>
      <c r="G268" s="3">
        <f t="shared" si="0"/>
        <v>2982.4834500000002</v>
      </c>
      <c r="H268" s="3">
        <f t="shared" si="1"/>
        <v>0.48000000000001819</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1059.92</v>
      </c>
      <c r="D269" s="2">
        <f>'PR-RAS'!E273</f>
        <v>3092.75</v>
      </c>
      <c r="E269" s="2">
        <v>0</v>
      </c>
      <c r="F269" s="2">
        <v>0</v>
      </c>
      <c r="G269" s="3">
        <f t="shared" si="0"/>
        <v>1941.7725600000001</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1059.92</v>
      </c>
      <c r="D270" s="2">
        <f>'PR-RAS'!E274</f>
        <v>3092.75</v>
      </c>
      <c r="E270" s="2">
        <v>0</v>
      </c>
      <c r="F270" s="2">
        <v>0</v>
      </c>
      <c r="G270" s="3">
        <f t="shared" si="0"/>
        <v>1949.0179800000001</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1059.92</v>
      </c>
      <c r="D272" s="2">
        <f>'PR-RAS'!E276</f>
        <v>3092.75</v>
      </c>
      <c r="E272" s="2">
        <v>0</v>
      </c>
      <c r="F272" s="2">
        <v>0</v>
      </c>
      <c r="G272" s="3">
        <f t="shared" si="0"/>
        <v>1963.5088200000002</v>
      </c>
      <c r="H272" s="3">
        <f t="shared" si="1"/>
        <v>0.32999999999992724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2243967.11</v>
      </c>
      <c r="D295" s="2">
        <f>'PR-RAS'!E299</f>
        <v>2720260.3000000003</v>
      </c>
      <c r="E295" s="2">
        <v>0</v>
      </c>
      <c r="F295" s="2">
        <v>0</v>
      </c>
      <c r="G295" s="3">
        <f t="shared" si="12"/>
        <v>2259239.38674</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90830.400000000373</v>
      </c>
      <c r="D296" s="2">
        <f>'PR-RAS'!E300</f>
        <v>0</v>
      </c>
      <c r="E296" s="2">
        <v>0</v>
      </c>
      <c r="F296" s="2">
        <v>0</v>
      </c>
      <c r="G296" s="3">
        <f t="shared" si="12"/>
        <v>26794.96800000011</v>
      </c>
      <c r="H296" s="3">
        <f t="shared" si="13"/>
        <v>0.40000000037252903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180450.51000000024</v>
      </c>
      <c r="E297" s="2">
        <v>0</v>
      </c>
      <c r="F297" s="2">
        <v>0</v>
      </c>
      <c r="G297" s="3">
        <f t="shared" si="12"/>
        <v>106826.70192000014</v>
      </c>
      <c r="H297" s="3">
        <f t="shared" si="13"/>
        <v>0.48999999975785613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10196.5</v>
      </c>
      <c r="E298" s="2">
        <v>0</v>
      </c>
      <c r="F298" s="2">
        <v>0</v>
      </c>
      <c r="G298" s="3">
        <f t="shared" si="12"/>
        <v>6056.7209999999995</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20547.3</v>
      </c>
      <c r="D299" s="2">
        <f>'PR-RAS'!E303</f>
        <v>0</v>
      </c>
      <c r="E299" s="2">
        <v>0</v>
      </c>
      <c r="F299" s="2">
        <v>0</v>
      </c>
      <c r="G299" s="3">
        <f t="shared" si="12"/>
        <v>6123.0953999999992</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55833.83</v>
      </c>
      <c r="D300" s="2">
        <f>'PR-RAS'!E304</f>
        <v>235030.39999999999</v>
      </c>
      <c r="E300" s="2">
        <v>0</v>
      </c>
      <c r="F300" s="2">
        <v>0</v>
      </c>
      <c r="G300" s="3">
        <f t="shared" si="12"/>
        <v>157242.49437</v>
      </c>
      <c r="H300" s="3">
        <f t="shared" si="13"/>
        <v>0.569999999992433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3845.92</v>
      </c>
      <c r="D301" s="2">
        <f>'PR-RAS'!E305</f>
        <v>230596.73</v>
      </c>
      <c r="E301" s="2">
        <v>0</v>
      </c>
      <c r="F301" s="2">
        <v>0</v>
      </c>
      <c r="G301" s="3">
        <f t="shared" si="12"/>
        <v>139511.81399999998</v>
      </c>
      <c r="H301" s="3">
        <f t="shared" si="13"/>
        <v>0.34999999998944986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4433.67</v>
      </c>
      <c r="E302" s="2">
        <v>0</v>
      </c>
      <c r="F302" s="2">
        <v>0</v>
      </c>
      <c r="G302" s="3">
        <f t="shared" si="12"/>
        <v>2669.06934</v>
      </c>
      <c r="H302" s="3">
        <f t="shared" si="13"/>
        <v>0.32999999999992724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60086.6</v>
      </c>
      <c r="D355" s="2">
        <f>'PR-RAS'!E360</f>
        <v>77162.350000000006</v>
      </c>
      <c r="E355" s="2">
        <v>0</v>
      </c>
      <c r="F355" s="2">
        <v>0</v>
      </c>
      <c r="G355" s="3">
        <f t="shared" si="12"/>
        <v>75901.600200000001</v>
      </c>
      <c r="H355" s="3">
        <f t="shared" si="13"/>
        <v>0.75000000000727596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60086.6</v>
      </c>
      <c r="D368" s="2">
        <f>'PR-RAS'!E373</f>
        <v>76884.850000000006</v>
      </c>
      <c r="E368" s="2">
        <v>0</v>
      </c>
      <c r="F368" s="2">
        <v>0</v>
      </c>
      <c r="G368" s="3">
        <f t="shared" si="12"/>
        <v>78485.262100000007</v>
      </c>
      <c r="H368" s="3">
        <f t="shared" si="13"/>
        <v>0.54999999999563443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14950</v>
      </c>
      <c r="D369" s="2">
        <f>'PR-RAS'!E374</f>
        <v>38005.94</v>
      </c>
      <c r="E369" s="2">
        <v>0</v>
      </c>
      <c r="F369" s="2">
        <v>0</v>
      </c>
      <c r="G369" s="3">
        <f t="shared" si="12"/>
        <v>33473.971839999998</v>
      </c>
      <c r="H369" s="3">
        <f t="shared" si="13"/>
        <v>5.9999999997671694E-2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14950</v>
      </c>
      <c r="D371" s="2">
        <f>'PR-RAS'!E376</f>
        <v>38005.94</v>
      </c>
      <c r="E371" s="2">
        <v>0</v>
      </c>
      <c r="F371" s="2">
        <v>0</v>
      </c>
      <c r="G371" s="3">
        <f t="shared" si="12"/>
        <v>33655.895600000003</v>
      </c>
      <c r="H371" s="3">
        <f t="shared" si="13"/>
        <v>5.9999999997671694E-2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17143.93</v>
      </c>
      <c r="D374" s="2">
        <f>'PR-RAS'!E379</f>
        <v>10264.689999999999</v>
      </c>
      <c r="E374" s="2">
        <v>0</v>
      </c>
      <c r="F374" s="2">
        <v>0</v>
      </c>
      <c r="G374" s="3">
        <f t="shared" si="12"/>
        <v>14052.144629999999</v>
      </c>
      <c r="H374" s="3">
        <f t="shared" si="13"/>
        <v>0.38000000000101863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3075</v>
      </c>
      <c r="E377" s="2">
        <v>0</v>
      </c>
      <c r="F377" s="2">
        <v>0</v>
      </c>
      <c r="G377" s="3">
        <f t="shared" si="12"/>
        <v>2312.4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17143.93</v>
      </c>
      <c r="D381" s="2">
        <f>'PR-RAS'!E386</f>
        <v>7189.69</v>
      </c>
      <c r="E381" s="2">
        <v>0</v>
      </c>
      <c r="F381" s="2">
        <v>0</v>
      </c>
      <c r="G381" s="3">
        <f t="shared" si="12"/>
        <v>11978.8578</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27992.67</v>
      </c>
      <c r="D388" s="2">
        <f>'PR-RAS'!E393</f>
        <v>28614.22</v>
      </c>
      <c r="E388" s="2">
        <v>0</v>
      </c>
      <c r="F388" s="2">
        <v>0</v>
      </c>
      <c r="G388" s="3">
        <f t="shared" si="12"/>
        <v>32980.56957</v>
      </c>
      <c r="H388" s="3">
        <f t="shared" si="13"/>
        <v>0.55000000000291038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27992.67</v>
      </c>
      <c r="D389" s="2">
        <f>'PR-RAS'!E394</f>
        <v>28614.22</v>
      </c>
      <c r="E389" s="2">
        <v>0</v>
      </c>
      <c r="F389" s="2">
        <v>0</v>
      </c>
      <c r="G389" s="3">
        <f t="shared" si="12"/>
        <v>33065.790679999998</v>
      </c>
      <c r="H389" s="3">
        <f t="shared" si="13"/>
        <v>0.55000000000291038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277.5</v>
      </c>
      <c r="E407" s="2">
        <v>0</v>
      </c>
      <c r="F407" s="2">
        <v>0</v>
      </c>
      <c r="G407" s="3">
        <f t="shared" si="12"/>
        <v>225.33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277.5</v>
      </c>
      <c r="E408" s="2">
        <v>0</v>
      </c>
      <c r="F408" s="2">
        <v>0</v>
      </c>
      <c r="G408" s="3">
        <f t="shared" si="12"/>
        <v>225.88499999999999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60086.6</v>
      </c>
      <c r="D413" s="2">
        <f>'PR-RAS'!E418</f>
        <v>77162.350000000006</v>
      </c>
      <c r="E413" s="2">
        <v>0</v>
      </c>
      <c r="F413" s="2">
        <v>0</v>
      </c>
      <c r="G413" s="3">
        <f t="shared" si="12"/>
        <v>88337.455600000001</v>
      </c>
      <c r="H413" s="3">
        <f t="shared" si="13"/>
        <v>0.75000000000727596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2334797.5100000002</v>
      </c>
      <c r="D417" s="2">
        <f>'PR-RAS'!E422</f>
        <v>2539809.79</v>
      </c>
      <c r="E417" s="2">
        <v>0</v>
      </c>
      <c r="F417" s="2">
        <v>0</v>
      </c>
      <c r="G417" s="3">
        <f t="shared" si="12"/>
        <v>3084397.5094399997</v>
      </c>
      <c r="H417" s="3">
        <f t="shared" si="13"/>
        <v>0.69999999972060323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2304053.71</v>
      </c>
      <c r="D418" s="2">
        <f>'PR-RAS'!E423</f>
        <v>2797422.6500000004</v>
      </c>
      <c r="E418" s="2">
        <v>0</v>
      </c>
      <c r="F418" s="2">
        <v>0</v>
      </c>
      <c r="G418" s="3">
        <f t="shared" si="12"/>
        <v>3293840.88717</v>
      </c>
      <c r="H418" s="3">
        <f t="shared" si="13"/>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30743.800000000279</v>
      </c>
      <c r="D419" s="2">
        <f>'PR-RAS'!E424</f>
        <v>0</v>
      </c>
      <c r="E419" s="2">
        <v>0</v>
      </c>
      <c r="F419" s="2">
        <v>0</v>
      </c>
      <c r="G419" s="3">
        <f t="shared" si="12"/>
        <v>12850.908400000117</v>
      </c>
      <c r="H419" s="3">
        <f t="shared" si="13"/>
        <v>0.19999999972060323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257612.86000000034</v>
      </c>
      <c r="E420" s="2">
        <v>0</v>
      </c>
      <c r="F420" s="2">
        <v>0</v>
      </c>
      <c r="G420" s="3">
        <f t="shared" si="12"/>
        <v>215879.57668000026</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10196.5</v>
      </c>
      <c r="E421" s="2">
        <v>0</v>
      </c>
      <c r="F421" s="2">
        <v>0</v>
      </c>
      <c r="G421" s="3">
        <f t="shared" si="12"/>
        <v>8565.06</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20547.3</v>
      </c>
      <c r="D422" s="2">
        <f>'PR-RAS'!E427</f>
        <v>0</v>
      </c>
      <c r="E422" s="2">
        <v>0</v>
      </c>
      <c r="F422" s="2">
        <v>0</v>
      </c>
      <c r="G422" s="3">
        <f t="shared" si="12"/>
        <v>8650.4133000000002</v>
      </c>
      <c r="H422" s="3">
        <f t="shared" si="13"/>
        <v>0.2999999999992724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55833.83</v>
      </c>
      <c r="D423" s="2">
        <f>'PR-RAS'!E428</f>
        <v>235030.39999999999</v>
      </c>
      <c r="E423" s="2">
        <v>0</v>
      </c>
      <c r="F423" s="2">
        <v>0</v>
      </c>
      <c r="G423" s="3">
        <f t="shared" si="12"/>
        <v>221927.53386</v>
      </c>
      <c r="H423" s="3">
        <f t="shared" si="13"/>
        <v>0.569999999992433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2334797.5100000002</v>
      </c>
      <c r="D637" s="2">
        <f>'PR-RAS'!E643</f>
        <v>2539809.79</v>
      </c>
      <c r="E637" s="2">
        <v>0</v>
      </c>
      <c r="F637" s="2">
        <v>0</v>
      </c>
      <c r="G637" s="3">
        <f t="shared" si="14"/>
        <v>4715569.2692400003</v>
      </c>
      <c r="H637" s="3">
        <f t="shared" si="15"/>
        <v>0.69999999972060323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2304053.71</v>
      </c>
      <c r="D638" s="2">
        <f>'PR-RAS'!E644</f>
        <v>2797422.6500000004</v>
      </c>
      <c r="E638" s="2">
        <v>0</v>
      </c>
      <c r="F638" s="2">
        <v>0</v>
      </c>
      <c r="G638" s="3">
        <f t="shared" si="14"/>
        <v>5031598.6693700003</v>
      </c>
      <c r="H638" s="3">
        <f t="shared" si="15"/>
        <v>0.63999999966472387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30743.800000000279</v>
      </c>
      <c r="D639" s="2">
        <f>'PR-RAS'!E645</f>
        <v>0</v>
      </c>
      <c r="E639" s="2">
        <v>0</v>
      </c>
      <c r="F639" s="2">
        <v>0</v>
      </c>
      <c r="G639" s="3">
        <f t="shared" si="14"/>
        <v>19614.544400000177</v>
      </c>
      <c r="H639" s="3">
        <f t="shared" si="15"/>
        <v>0.19999999972060323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257612.86000000034</v>
      </c>
      <c r="E640" s="2">
        <v>0</v>
      </c>
      <c r="F640" s="2">
        <v>0</v>
      </c>
      <c r="G640" s="3">
        <f t="shared" si="14"/>
        <v>329229.23508000042</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10196.5</v>
      </c>
      <c r="E641" s="2">
        <v>0</v>
      </c>
      <c r="F641" s="2">
        <v>0</v>
      </c>
      <c r="G641" s="3">
        <f t="shared" si="14"/>
        <v>13051.52</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20547.3</v>
      </c>
      <c r="D642" s="2">
        <f>'PR-RAS'!E648</f>
        <v>0</v>
      </c>
      <c r="E642" s="2">
        <v>0</v>
      </c>
      <c r="F642" s="2">
        <v>0</v>
      </c>
      <c r="G642" s="3">
        <f t="shared" si="14"/>
        <v>13170.819299999999</v>
      </c>
      <c r="H642" s="3">
        <f t="shared" si="15"/>
        <v>0.2999999999992724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10196.50000000028</v>
      </c>
      <c r="D643" s="2">
        <f>'PR-RAS'!E649</f>
        <v>0</v>
      </c>
      <c r="E643" s="2">
        <v>0</v>
      </c>
      <c r="F643" s="2">
        <v>0</v>
      </c>
      <c r="G643" s="3">
        <f t="shared" si="14"/>
        <v>6546.1530000001803</v>
      </c>
      <c r="H643" s="3">
        <f t="shared" si="15"/>
        <v>0.49999999971987563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247416.36000000034</v>
      </c>
      <c r="E644" s="2">
        <v>0</v>
      </c>
      <c r="F644" s="2">
        <v>0</v>
      </c>
      <c r="G644" s="3">
        <f t="shared" si="14"/>
        <v>318177.43896000047</v>
      </c>
      <c r="H644" s="3">
        <f t="shared" si="15"/>
        <v>0.36000000033527613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173521.84</v>
      </c>
      <c r="D645" s="2">
        <f>'PR-RAS'!E651</f>
        <v>0</v>
      </c>
      <c r="E645" s="2">
        <v>0</v>
      </c>
      <c r="F645" s="2">
        <v>0</v>
      </c>
      <c r="G645" s="3">
        <f t="shared" si="14"/>
        <v>111748.06496</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42530.33</v>
      </c>
      <c r="D646" s="2">
        <f>'PR-RAS'!E653</f>
        <v>19345.59</v>
      </c>
      <c r="E646" s="2">
        <v>0</v>
      </c>
      <c r="F646" s="2">
        <v>0</v>
      </c>
      <c r="G646" s="3">
        <f t="shared" si="14"/>
        <v>52387.873950000008</v>
      </c>
      <c r="H646" s="3">
        <f t="shared" si="15"/>
        <v>0.74000000000160071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566647.38</v>
      </c>
      <c r="D647" s="2">
        <f>'PR-RAS'!E654</f>
        <v>539088.54</v>
      </c>
      <c r="E647" s="2">
        <v>0</v>
      </c>
      <c r="F647" s="2">
        <v>0</v>
      </c>
      <c r="G647" s="3">
        <f t="shared" si="14"/>
        <v>1062556.6011600001</v>
      </c>
      <c r="H647" s="3">
        <f t="shared" si="15"/>
        <v>0.83999999996740371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589817.75</v>
      </c>
      <c r="D648" s="2">
        <f>'PR-RAS'!E655</f>
        <v>558434.13</v>
      </c>
      <c r="E648" s="2">
        <v>0</v>
      </c>
      <c r="F648" s="2">
        <v>0</v>
      </c>
      <c r="G648" s="3">
        <f t="shared" si="14"/>
        <v>1104225.8484700001</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19359.959999999963</v>
      </c>
      <c r="D649" s="2">
        <f>'PR-RAS'!E656</f>
        <v>0</v>
      </c>
      <c r="E649" s="2">
        <v>0</v>
      </c>
      <c r="F649" s="2">
        <v>0</v>
      </c>
      <c r="G649" s="3">
        <f t="shared" si="14"/>
        <v>12545.254079999977</v>
      </c>
      <c r="H649" s="3">
        <f t="shared" si="15"/>
        <v>4.0000000037252903E-2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80</v>
      </c>
      <c r="E651" s="2">
        <v>0</v>
      </c>
      <c r="F651" s="2">
        <v>0</v>
      </c>
      <c r="G651" s="3">
        <f t="shared" si="14"/>
        <v>154.70000000000002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78</v>
      </c>
      <c r="D653" s="2">
        <f>'PR-RAS'!E660</f>
        <v>80</v>
      </c>
      <c r="E653" s="2">
        <v>0</v>
      </c>
      <c r="F653" s="2">
        <v>0</v>
      </c>
      <c r="G653" s="3">
        <f t="shared" si="14"/>
        <v>155.17600000000002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2020866.01</v>
      </c>
      <c r="D676" s="2">
        <f>'PR-RAS'!E683</f>
        <v>2259825.4700000002</v>
      </c>
      <c r="E676" s="2">
        <v>0</v>
      </c>
      <c r="F676" s="2">
        <v>0</v>
      </c>
      <c r="G676" s="3">
        <f t="shared" si="14"/>
        <v>4414848.9412500001</v>
      </c>
      <c r="H676" s="3">
        <f t="shared" si="15"/>
        <v>0.48000000021420419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41910.35</v>
      </c>
      <c r="D717" s="2">
        <f>'PR-RAS'!E724</f>
        <v>30074.42</v>
      </c>
      <c r="E717" s="2">
        <v>0</v>
      </c>
      <c r="F717" s="2">
        <v>0</v>
      </c>
      <c r="G717" s="3">
        <f t="shared" si="14"/>
        <v>73074.380040000004</v>
      </c>
      <c r="H717" s="3">
        <f t="shared" si="15"/>
        <v>0.76999999999679858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65187.53</v>
      </c>
      <c r="D727" s="2">
        <f>'PR-RAS'!E734</f>
        <v>62420.85</v>
      </c>
      <c r="E727" s="2">
        <v>0</v>
      </c>
      <c r="F727" s="2">
        <v>0</v>
      </c>
      <c r="G727" s="3">
        <f t="shared" si="14"/>
        <v>137961.22097999998</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4141.0200000000004</v>
      </c>
      <c r="D729" s="2">
        <f>'PR-RAS'!E736</f>
        <v>4929</v>
      </c>
      <c r="E729" s="2">
        <v>0</v>
      </c>
      <c r="F729" s="2">
        <v>0</v>
      </c>
      <c r="G729" s="3">
        <f t="shared" si="14"/>
        <v>10191.28656</v>
      </c>
      <c r="H729" s="3">
        <f t="shared" si="15"/>
        <v>2.0000000000436557E-2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3776</v>
      </c>
      <c r="E737" s="2">
        <v>0</v>
      </c>
      <c r="F737" s="2">
        <v>0</v>
      </c>
      <c r="G737" s="3">
        <f t="shared" si="28"/>
        <v>5558.2719999999999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21597.72</v>
      </c>
      <c r="D844" s="2">
        <f>'PR-RAS'!E851</f>
        <v>23110.02</v>
      </c>
      <c r="E844" s="2">
        <v>0</v>
      </c>
      <c r="F844" s="2">
        <v>0</v>
      </c>
      <c r="G844" s="3">
        <f t="shared" si="34"/>
        <v>57170.371680000004</v>
      </c>
      <c r="H844" s="3">
        <f t="shared" si="35"/>
        <v>0.2999999999992724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1656598.33</v>
      </c>
      <c r="D1011" s="7">
        <f>BILANCA!E6</f>
        <v>1917201.0499999998</v>
      </c>
      <c r="E1011" s="7">
        <v>0</v>
      </c>
      <c r="F1011" s="7">
        <v>0</v>
      </c>
      <c r="G1011" s="8">
        <f t="shared" ref="G1011:G1306" si="38">B1011/1000*C1011+B1011/500*D1011</f>
        <v>5491.0004300000001</v>
      </c>
      <c r="H1011" s="8">
        <f t="shared" si="35"/>
        <v>0.37999999988824129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1377870.75</v>
      </c>
      <c r="D1012" s="2">
        <f>BILANCA!E7</f>
        <v>1634068.5699999998</v>
      </c>
      <c r="E1012" s="2">
        <v>0</v>
      </c>
      <c r="F1012" s="2">
        <v>0</v>
      </c>
      <c r="G1012" s="3">
        <f t="shared" si="38"/>
        <v>9292.0157799999997</v>
      </c>
      <c r="H1012" s="3">
        <f t="shared" si="35"/>
        <v>0.68000000016763806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53487.92</v>
      </c>
      <c r="D1013" s="2">
        <f>BILANCA!E8</f>
        <v>53487.92</v>
      </c>
      <c r="E1013" s="2">
        <v>0</v>
      </c>
      <c r="F1013" s="2">
        <v>0</v>
      </c>
      <c r="G1013" s="3">
        <f t="shared" si="38"/>
        <v>481.39128000000005</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53487.92</v>
      </c>
      <c r="D1014" s="2">
        <f>BILANCA!E9</f>
        <v>53487.92</v>
      </c>
      <c r="E1014" s="2">
        <v>0</v>
      </c>
      <c r="F1014" s="2">
        <v>0</v>
      </c>
      <c r="G1014" s="3">
        <f t="shared" si="38"/>
        <v>641.85504000000003</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1290238.8900000001</v>
      </c>
      <c r="D1017" s="2">
        <f>BILANCA!E12</f>
        <v>1546436.71</v>
      </c>
      <c r="E1017" s="2">
        <v>0</v>
      </c>
      <c r="F1017" s="2">
        <v>0</v>
      </c>
      <c r="G1017" s="3">
        <f t="shared" si="38"/>
        <v>30681.786169999999</v>
      </c>
      <c r="H1017" s="3">
        <f t="shared" si="35"/>
        <v>0.39999999990686774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877347.65</v>
      </c>
      <c r="D1018" s="2">
        <f>BILANCA!E13</f>
        <v>1045673.02</v>
      </c>
      <c r="E1018" s="2">
        <v>0</v>
      </c>
      <c r="F1018" s="2">
        <v>0</v>
      </c>
      <c r="G1018" s="3">
        <f t="shared" si="38"/>
        <v>23749.54952</v>
      </c>
      <c r="H1018" s="3">
        <f t="shared" si="35"/>
        <v>0.36999999999534339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1392397.82</v>
      </c>
      <c r="D1020" s="2">
        <f>BILANCA!E15</f>
        <v>1410428.95</v>
      </c>
      <c r="E1020" s="2">
        <v>0</v>
      </c>
      <c r="F1020" s="2">
        <v>0</v>
      </c>
      <c r="G1020" s="3">
        <f t="shared" si="38"/>
        <v>42132.557199999996</v>
      </c>
      <c r="H1020" s="3">
        <f t="shared" si="35"/>
        <v>0.22999999998137355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13304.51</v>
      </c>
      <c r="D1022" s="2">
        <f>BILANCA!E17</f>
        <v>13304.51</v>
      </c>
      <c r="E1022" s="2">
        <v>0</v>
      </c>
      <c r="F1022" s="2">
        <v>0</v>
      </c>
      <c r="G1022" s="3">
        <f t="shared" si="38"/>
        <v>478.96235999999999</v>
      </c>
      <c r="H1022" s="3">
        <f t="shared" si="35"/>
        <v>0.97999999999956344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528354.68000000005</v>
      </c>
      <c r="D1023" s="2">
        <f>BILANCA!E18</f>
        <v>378060.44</v>
      </c>
      <c r="E1023" s="2">
        <v>0</v>
      </c>
      <c r="F1023" s="2">
        <v>0</v>
      </c>
      <c r="G1023" s="3">
        <f t="shared" si="38"/>
        <v>16698.182280000001</v>
      </c>
      <c r="H1023" s="3">
        <f t="shared" si="35"/>
        <v>0.75999999995110556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303279.49</v>
      </c>
      <c r="D1024" s="2">
        <f>BILANCA!E19</f>
        <v>362537.72000000003</v>
      </c>
      <c r="E1024" s="2">
        <v>0</v>
      </c>
      <c r="F1024" s="2">
        <v>0</v>
      </c>
      <c r="G1024" s="3">
        <f t="shared" si="38"/>
        <v>14396.969020000002</v>
      </c>
      <c r="H1024" s="3">
        <f t="shared" si="35"/>
        <v>0.76999999996041879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264460.27</v>
      </c>
      <c r="D1025" s="2">
        <f>BILANCA!E20</f>
        <v>264460.27</v>
      </c>
      <c r="E1025" s="2">
        <v>0</v>
      </c>
      <c r="F1025" s="2">
        <v>0</v>
      </c>
      <c r="G1025" s="3">
        <f t="shared" si="38"/>
        <v>11900.712149999999</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8086.31</v>
      </c>
      <c r="D1026" s="2">
        <f>BILANCA!E21</f>
        <v>8086.31</v>
      </c>
      <c r="E1026" s="2">
        <v>0</v>
      </c>
      <c r="F1026" s="2">
        <v>0</v>
      </c>
      <c r="G1026" s="3">
        <f t="shared" si="38"/>
        <v>388.14288000000005</v>
      </c>
      <c r="H1026" s="3">
        <f t="shared" si="35"/>
        <v>0.62000000000080036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110540.92</v>
      </c>
      <c r="D1027" s="2">
        <f>BILANCA!E22</f>
        <v>113615.92</v>
      </c>
      <c r="E1027" s="2">
        <v>0</v>
      </c>
      <c r="F1027" s="2">
        <v>0</v>
      </c>
      <c r="G1027" s="3">
        <f t="shared" si="38"/>
        <v>5742.1369199999999</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14162.76</v>
      </c>
      <c r="D1030" s="2">
        <f>BILANCA!E25</f>
        <v>14162.76</v>
      </c>
      <c r="E1030" s="2">
        <v>0</v>
      </c>
      <c r="F1030" s="2">
        <v>0</v>
      </c>
      <c r="G1030" s="3">
        <f t="shared" si="38"/>
        <v>849.76559999999995</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110675.97</v>
      </c>
      <c r="D1031" s="2">
        <f>BILANCA!E26</f>
        <v>117865.66</v>
      </c>
      <c r="E1031" s="2">
        <v>0</v>
      </c>
      <c r="F1031" s="2">
        <v>0</v>
      </c>
      <c r="G1031" s="3">
        <f t="shared" si="38"/>
        <v>7274.5530900000012</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204646.74</v>
      </c>
      <c r="D1033" s="2">
        <f>BILANCA!E28</f>
        <v>155653.20000000001</v>
      </c>
      <c r="E1033" s="2">
        <v>0</v>
      </c>
      <c r="F1033" s="2">
        <v>0</v>
      </c>
      <c r="G1033" s="3">
        <f t="shared" si="38"/>
        <v>11866.92222</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109611.75</v>
      </c>
      <c r="D1040" s="2">
        <f>BILANCA!E35</f>
        <v>138225.97</v>
      </c>
      <c r="E1040" s="2">
        <v>0</v>
      </c>
      <c r="F1040" s="2">
        <v>0</v>
      </c>
      <c r="G1040" s="3">
        <f t="shared" si="38"/>
        <v>11581.9107</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112034.92</v>
      </c>
      <c r="D1041" s="2">
        <f>BILANCA!E36</f>
        <v>140649.14000000001</v>
      </c>
      <c r="E1041" s="2">
        <v>0</v>
      </c>
      <c r="F1041" s="2">
        <v>0</v>
      </c>
      <c r="G1041" s="3">
        <f t="shared" si="38"/>
        <v>12193.3292</v>
      </c>
      <c r="H1041" s="3">
        <f t="shared" si="35"/>
        <v>0.22000000001571607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3233.99</v>
      </c>
      <c r="D1042" s="2">
        <f>BILANCA!E37</f>
        <v>3233.99</v>
      </c>
      <c r="E1042" s="2">
        <v>0</v>
      </c>
      <c r="F1042" s="2">
        <v>0</v>
      </c>
      <c r="G1042" s="3">
        <f t="shared" si="38"/>
        <v>310.46303999999998</v>
      </c>
      <c r="H1042" s="3">
        <f t="shared" si="35"/>
        <v>2.0000000000436557E-2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5657.16</v>
      </c>
      <c r="D1045" s="2">
        <f>BILANCA!E40</f>
        <v>5657.16</v>
      </c>
      <c r="E1045" s="2">
        <v>0</v>
      </c>
      <c r="F1045" s="2">
        <v>0</v>
      </c>
      <c r="G1045" s="3">
        <f t="shared" si="38"/>
        <v>594.0018</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3378.8099999999977</v>
      </c>
      <c r="D1057" s="2">
        <f>BILANCA!E52</f>
        <v>3378.8099999999977</v>
      </c>
      <c r="E1057" s="2">
        <v>0</v>
      </c>
      <c r="F1057" s="2">
        <v>0</v>
      </c>
      <c r="G1057" s="3">
        <f t="shared" si="38"/>
        <v>476.41220999999962</v>
      </c>
      <c r="H1057" s="3">
        <f t="shared" si="35"/>
        <v>0.38000000000465661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76046.84</v>
      </c>
      <c r="D1059" s="2">
        <f>BILANCA!E54</f>
        <v>76046.84</v>
      </c>
      <c r="E1059" s="2">
        <v>0</v>
      </c>
      <c r="F1059" s="2">
        <v>0</v>
      </c>
      <c r="G1059" s="3">
        <f t="shared" si="38"/>
        <v>11178.885480000001</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72668.03</v>
      </c>
      <c r="D1060" s="2">
        <f>BILANCA!E55</f>
        <v>72668.03</v>
      </c>
      <c r="E1060" s="2">
        <v>0</v>
      </c>
      <c r="F1060" s="2">
        <v>0</v>
      </c>
      <c r="G1060" s="3">
        <f t="shared" si="38"/>
        <v>10900.2045</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30765.13</v>
      </c>
      <c r="D1061" s="2">
        <f>BILANCA!E56</f>
        <v>30765.13</v>
      </c>
      <c r="E1061" s="2">
        <v>0</v>
      </c>
      <c r="F1061" s="2">
        <v>0</v>
      </c>
      <c r="G1061" s="3">
        <f t="shared" si="38"/>
        <v>4707.0648899999997</v>
      </c>
      <c r="H1061" s="3">
        <f t="shared" si="35"/>
        <v>0.26000000000203727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30765.13</v>
      </c>
      <c r="D1062" s="2">
        <f>BILANCA!E57</f>
        <v>30765.13</v>
      </c>
      <c r="E1062" s="2">
        <v>0</v>
      </c>
      <c r="F1062" s="2">
        <v>0</v>
      </c>
      <c r="G1062" s="3">
        <f t="shared" si="38"/>
        <v>4799.3602799999999</v>
      </c>
      <c r="H1062" s="3">
        <f t="shared" si="35"/>
        <v>0.26000000000203727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278727.57999999996</v>
      </c>
      <c r="D1074" s="2">
        <f>BILANCA!E69</f>
        <v>283132.48</v>
      </c>
      <c r="E1074" s="2">
        <v>0</v>
      </c>
      <c r="F1074" s="2">
        <v>0</v>
      </c>
      <c r="G1074" s="3">
        <f t="shared" si="38"/>
        <v>54079.522559999998</v>
      </c>
      <c r="H1074" s="3">
        <f t="shared" si="35"/>
        <v>0.90000000002328306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19359.96</v>
      </c>
      <c r="D1075" s="2">
        <f>BILANCA!E70</f>
        <v>0</v>
      </c>
      <c r="E1075" s="2">
        <v>0</v>
      </c>
      <c r="F1075" s="2">
        <v>0</v>
      </c>
      <c r="G1075" s="3">
        <f t="shared" si="38"/>
        <v>1258.3974000000001</v>
      </c>
      <c r="H1075" s="3">
        <f t="shared" si="35"/>
        <v>4.0000000000873115E-2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19345.59</v>
      </c>
      <c r="D1076" s="2">
        <f>BILANCA!E71</f>
        <v>0</v>
      </c>
      <c r="E1076" s="2">
        <v>0</v>
      </c>
      <c r="F1076" s="2">
        <v>0</v>
      </c>
      <c r="G1076" s="3">
        <f t="shared" si="38"/>
        <v>1276.8089400000001</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19345.59</v>
      </c>
      <c r="D1078" s="2">
        <f>BILANCA!E73</f>
        <v>0</v>
      </c>
      <c r="E1078" s="2">
        <v>0</v>
      </c>
      <c r="F1078" s="2">
        <v>0</v>
      </c>
      <c r="G1078" s="3">
        <f t="shared" si="38"/>
        <v>1315.5001200000002</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14.37</v>
      </c>
      <c r="D1085" s="2">
        <f>BILANCA!E80</f>
        <v>0</v>
      </c>
      <c r="E1085" s="2">
        <v>0</v>
      </c>
      <c r="F1085" s="2">
        <v>0</v>
      </c>
      <c r="G1085" s="3">
        <f t="shared" si="38"/>
        <v>1.07775</v>
      </c>
      <c r="H1085" s="3">
        <f t="shared" si="35"/>
        <v>0.36999999999999922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30004.22</v>
      </c>
      <c r="D1087" s="2">
        <f>BILANCA!E82</f>
        <v>36049.78</v>
      </c>
      <c r="E1087" s="2">
        <v>0</v>
      </c>
      <c r="F1087" s="2">
        <v>0</v>
      </c>
      <c r="G1087" s="3">
        <f t="shared" si="38"/>
        <v>7861.9910600000003</v>
      </c>
      <c r="H1087" s="3">
        <f t="shared" si="35"/>
        <v>0.44000000000232831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30004.22</v>
      </c>
      <c r="D1092" s="2">
        <f>BILANCA!E87</f>
        <v>36049.78</v>
      </c>
      <c r="E1092" s="2">
        <v>0</v>
      </c>
      <c r="F1092" s="2">
        <v>0</v>
      </c>
      <c r="G1092" s="3">
        <f t="shared" si="38"/>
        <v>8372.5099599999994</v>
      </c>
      <c r="H1092" s="3">
        <f t="shared" si="35"/>
        <v>0.44000000000232831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55841.56</v>
      </c>
      <c r="D1152" s="2">
        <f>BILANCA!E147</f>
        <v>247082.69999999998</v>
      </c>
      <c r="E1152" s="2">
        <v>0</v>
      </c>
      <c r="F1152" s="2">
        <v>0</v>
      </c>
      <c r="G1152" s="3">
        <f t="shared" si="38"/>
        <v>78100.988319999989</v>
      </c>
      <c r="H1152" s="3">
        <f t="shared" si="41"/>
        <v>0.7400000000197906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174805.59</v>
      </c>
      <c r="E1155" s="2">
        <v>0</v>
      </c>
      <c r="F1155" s="2">
        <v>0</v>
      </c>
      <c r="G1155" s="3">
        <f t="shared" si="38"/>
        <v>50693.621099999997</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174805.59</v>
      </c>
      <c r="E1161" s="2">
        <v>0</v>
      </c>
      <c r="F1161" s="2">
        <v>0</v>
      </c>
      <c r="G1161" s="3">
        <f t="shared" si="38"/>
        <v>52791.288179999996</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51995.65</v>
      </c>
      <c r="D1165" s="2">
        <f>BILANCA!E160</f>
        <v>55798.879999999997</v>
      </c>
      <c r="E1165" s="2">
        <v>0</v>
      </c>
      <c r="F1165" s="2">
        <v>0</v>
      </c>
      <c r="G1165" s="3">
        <f t="shared" si="38"/>
        <v>25356.97855</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3845.91</v>
      </c>
      <c r="D1166" s="2">
        <f>BILANCA!E161</f>
        <v>4433.66</v>
      </c>
      <c r="E1166" s="2">
        <v>0</v>
      </c>
      <c r="F1166" s="2">
        <v>0</v>
      </c>
      <c r="G1166" s="3">
        <f t="shared" si="38"/>
        <v>1983.26388</v>
      </c>
      <c r="H1166" s="3">
        <f t="shared" si="41"/>
        <v>0.43000000000029104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12044.57</v>
      </c>
      <c r="E1167" s="2">
        <v>0</v>
      </c>
      <c r="F1167" s="2">
        <v>0</v>
      </c>
      <c r="G1167" s="3">
        <f t="shared" si="38"/>
        <v>3781.9949799999999</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173521.84</v>
      </c>
      <c r="D1176" s="2">
        <f>BILANCA!E171</f>
        <v>0</v>
      </c>
      <c r="E1176" s="2">
        <v>0</v>
      </c>
      <c r="F1176" s="2">
        <v>0</v>
      </c>
      <c r="G1176" s="3">
        <f t="shared" si="38"/>
        <v>28804.62544</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173521.84</v>
      </c>
      <c r="D1179" s="2">
        <f>BILANCA!E174</f>
        <v>0</v>
      </c>
      <c r="E1179" s="2">
        <v>0</v>
      </c>
      <c r="F1179" s="2">
        <v>0</v>
      </c>
      <c r="G1179" s="3">
        <f t="shared" si="38"/>
        <v>29325.19096</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1656598.33</v>
      </c>
      <c r="D1180" s="2">
        <f>BILANCA!E176</f>
        <v>1917201.0499999998</v>
      </c>
      <c r="E1180" s="2">
        <v>0</v>
      </c>
      <c r="F1180" s="2">
        <v>0</v>
      </c>
      <c r="G1180" s="3">
        <f t="shared" si="38"/>
        <v>933470.07309999992</v>
      </c>
      <c r="H1180" s="3">
        <f t="shared" si="41"/>
        <v>0.37999999988824129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212308.75</v>
      </c>
      <c r="D1181" s="2">
        <f>BILANCA!E177</f>
        <v>295129.94</v>
      </c>
      <c r="E1181" s="2">
        <v>0</v>
      </c>
      <c r="F1181" s="2">
        <v>0</v>
      </c>
      <c r="G1181" s="3">
        <f t="shared" si="38"/>
        <v>137239.23573000001</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212308.75</v>
      </c>
      <c r="D1182" s="2">
        <f>BILANCA!E178</f>
        <v>291413.45</v>
      </c>
      <c r="E1182" s="2">
        <v>0</v>
      </c>
      <c r="F1182" s="2">
        <v>0</v>
      </c>
      <c r="G1182" s="3">
        <f t="shared" si="38"/>
        <v>136763.33179999999</v>
      </c>
      <c r="H1182" s="3">
        <f t="shared" si="41"/>
        <v>0.70000000001164153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163983.98000000001</v>
      </c>
      <c r="D1183" s="2">
        <f>BILANCA!E179</f>
        <v>170041.07</v>
      </c>
      <c r="E1183" s="2">
        <v>0</v>
      </c>
      <c r="F1183" s="2">
        <v>0</v>
      </c>
      <c r="G1183" s="3">
        <f t="shared" si="38"/>
        <v>87203.438760000005</v>
      </c>
      <c r="H1183" s="3">
        <f t="shared" si="41"/>
        <v>8.999999999650754E-2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28927.439999999999</v>
      </c>
      <c r="D1184" s="2">
        <f>BILANCA!E180</f>
        <v>102211.77</v>
      </c>
      <c r="E1184" s="2">
        <v>0</v>
      </c>
      <c r="F1184" s="2">
        <v>0</v>
      </c>
      <c r="G1184" s="3">
        <f t="shared" si="38"/>
        <v>40603.070519999994</v>
      </c>
      <c r="H1184" s="3">
        <f t="shared" si="41"/>
        <v>0.66999999999461579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900.34</v>
      </c>
      <c r="D1185" s="2">
        <f>BILANCA!E181</f>
        <v>663.62</v>
      </c>
      <c r="E1185" s="2">
        <v>0</v>
      </c>
      <c r="F1185" s="2">
        <v>0</v>
      </c>
      <c r="G1185" s="3">
        <f t="shared" si="38"/>
        <v>389.82650000000001</v>
      </c>
      <c r="H1185" s="3">
        <f t="shared" si="41"/>
        <v>0.72000000000002728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900.34</v>
      </c>
      <c r="D1188" s="2">
        <f>BILANCA!E184</f>
        <v>663.62</v>
      </c>
      <c r="E1188" s="2">
        <v>0</v>
      </c>
      <c r="F1188" s="2">
        <v>0</v>
      </c>
      <c r="G1188" s="3">
        <f t="shared" si="38"/>
        <v>396.50923999999998</v>
      </c>
      <c r="H1188" s="3">
        <f t="shared" si="41"/>
        <v>0.72000000000002728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311.89</v>
      </c>
      <c r="D1198" s="2">
        <f>BILANCA!E194</f>
        <v>311.89</v>
      </c>
      <c r="E1198" s="2">
        <v>0</v>
      </c>
      <c r="F1198" s="2">
        <v>0</v>
      </c>
      <c r="G1198" s="3">
        <f t="shared" si="38"/>
        <v>175.90595999999999</v>
      </c>
      <c r="H1198" s="3">
        <f t="shared" si="41"/>
        <v>0.22000000000002728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18185.099999999999</v>
      </c>
      <c r="D1200" s="2">
        <f>BILANCA!E196</f>
        <v>18185.099999999999</v>
      </c>
      <c r="E1200" s="2">
        <v>0</v>
      </c>
      <c r="F1200" s="2">
        <v>0</v>
      </c>
      <c r="G1200" s="3">
        <f t="shared" si="38"/>
        <v>10365.507</v>
      </c>
      <c r="H1200" s="3">
        <f t="shared" si="41"/>
        <v>0.19999999999708962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138.75</v>
      </c>
      <c r="E1201" s="2">
        <v>0</v>
      </c>
      <c r="F1201" s="2">
        <v>0</v>
      </c>
      <c r="G1201" s="3">
        <f t="shared" si="38"/>
        <v>53.002499999999998</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138.75</v>
      </c>
      <c r="E1206" s="2">
        <v>0</v>
      </c>
      <c r="F1206" s="2">
        <v>0</v>
      </c>
      <c r="G1206" s="3">
        <f t="shared" si="44"/>
        <v>54.39</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3577.74</v>
      </c>
      <c r="E1251" s="2">
        <v>0</v>
      </c>
      <c r="F1251" s="2">
        <v>0</v>
      </c>
      <c r="G1251" s="3">
        <f>B1251/1000*C1251+B1251/500*D1251</f>
        <v>1724.4706799999999</v>
      </c>
      <c r="H1251" s="3">
        <f>ABS(C1251-ROUND(C1251,0))+ABS(D1251-ROUND(D1251,0))</f>
        <v>0.26000000000021828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1444289.58</v>
      </c>
      <c r="D1255" s="2">
        <f>BILANCA!E251</f>
        <v>1622071.1099999999</v>
      </c>
      <c r="E1255" s="2">
        <v>0</v>
      </c>
      <c r="F1255" s="2">
        <v>0</v>
      </c>
      <c r="G1255" s="3">
        <f t="shared" si="38"/>
        <v>1148665.791</v>
      </c>
      <c r="H1255" s="3">
        <f t="shared" si="41"/>
        <v>0.52999999979510903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1378259.25</v>
      </c>
      <c r="D1256" s="2">
        <f>BILANCA!E252</f>
        <v>1634457.07</v>
      </c>
      <c r="E1256" s="2">
        <v>0</v>
      </c>
      <c r="F1256" s="2">
        <v>0</v>
      </c>
      <c r="G1256" s="3">
        <f t="shared" si="38"/>
        <v>1143204.6539400001</v>
      </c>
      <c r="H1256" s="3">
        <f t="shared" si="41"/>
        <v>0.32000000006519258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1378259.25</v>
      </c>
      <c r="D1257" s="2">
        <f>BILANCA!E253</f>
        <v>1634457.07</v>
      </c>
      <c r="E1257" s="2">
        <v>0</v>
      </c>
      <c r="F1257" s="2">
        <v>0</v>
      </c>
      <c r="G1257" s="3">
        <f t="shared" si="38"/>
        <v>1147851.82733</v>
      </c>
      <c r="H1257" s="3">
        <f t="shared" si="41"/>
        <v>0.32000000006519258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10196.5</v>
      </c>
      <c r="D1259" s="2">
        <f>BILANCA!E255</f>
        <v>-247416.36</v>
      </c>
      <c r="E1259" s="2">
        <v>0</v>
      </c>
      <c r="F1259" s="2">
        <v>0</v>
      </c>
      <c r="G1259" s="3">
        <f t="shared" si="38"/>
        <v>-120674.41877999999</v>
      </c>
      <c r="H1259" s="3">
        <f t="shared" si="41"/>
        <v>0.85999999998603016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10196.5</v>
      </c>
      <c r="D1260" s="2">
        <f>BILANCA!E256</f>
        <v>0</v>
      </c>
      <c r="E1260" s="2">
        <v>0</v>
      </c>
      <c r="F1260" s="2">
        <v>0</v>
      </c>
      <c r="G1260" s="3">
        <f t="shared" si="38"/>
        <v>2549.125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10196.5</v>
      </c>
      <c r="D1261" s="2">
        <f>BILANCA!E257</f>
        <v>0</v>
      </c>
      <c r="E1261" s="2">
        <v>0</v>
      </c>
      <c r="F1261" s="2">
        <v>0</v>
      </c>
      <c r="G1261" s="3">
        <f t="shared" si="38"/>
        <v>2559.3215</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247416.36</v>
      </c>
      <c r="E1264" s="2">
        <v>0</v>
      </c>
      <c r="F1264" s="2">
        <v>0</v>
      </c>
      <c r="G1264" s="3">
        <f t="shared" si="38"/>
        <v>125687.51088</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247416.36</v>
      </c>
      <c r="E1265" s="2">
        <v>0</v>
      </c>
      <c r="F1265" s="2">
        <v>0</v>
      </c>
      <c r="G1265" s="3">
        <f t="shared" si="38"/>
        <v>126182.34359999999</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55833.83</v>
      </c>
      <c r="D1278" s="2">
        <f>BILANCA!E274</f>
        <v>235030.40000000002</v>
      </c>
      <c r="E1278" s="2">
        <v>0</v>
      </c>
      <c r="F1278" s="2">
        <v>0</v>
      </c>
      <c r="G1278" s="3">
        <f t="shared" si="38"/>
        <v>140939.76084</v>
      </c>
      <c r="H1278" s="3">
        <f t="shared" si="41"/>
        <v>0.57000000002153683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3845.92</v>
      </c>
      <c r="D1292" s="2">
        <f>BILANCA!E288</f>
        <v>230596.73</v>
      </c>
      <c r="E1292" s="2">
        <v>0</v>
      </c>
      <c r="F1292" s="2">
        <v>0</v>
      </c>
      <c r="G1292" s="3">
        <f t="shared" si="48"/>
        <v>131141.10515999998</v>
      </c>
      <c r="H1292" s="3">
        <f t="shared" si="49"/>
        <v>0.34999999998944986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51987.91</v>
      </c>
      <c r="D1293" s="2">
        <f>BILANCA!E289</f>
        <v>4433.67</v>
      </c>
      <c r="E1293" s="2">
        <v>0</v>
      </c>
      <c r="F1293" s="2">
        <v>0</v>
      </c>
      <c r="G1293" s="3">
        <f t="shared" si="48"/>
        <v>17222.035749999999</v>
      </c>
      <c r="H1293" s="3">
        <f t="shared" si="49"/>
        <v>0.41999999999643478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58489.38</v>
      </c>
      <c r="D1301" s="2">
        <f>BILANCA!E297</f>
        <v>58489.38</v>
      </c>
      <c r="E1301" s="2">
        <v>0</v>
      </c>
      <c r="F1301" s="2">
        <v>0</v>
      </c>
      <c r="G1301" s="3">
        <f t="shared" si="38"/>
        <v>51061.228739999999</v>
      </c>
      <c r="H1301" s="3">
        <f t="shared" si="41"/>
        <v>0.75999999999476131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58489.38</v>
      </c>
      <c r="D1302" s="2">
        <f>BILANCA!E298</f>
        <v>58489.38</v>
      </c>
      <c r="E1302" s="2">
        <v>0</v>
      </c>
      <c r="F1302" s="2">
        <v>0</v>
      </c>
      <c r="G1302" s="3">
        <f t="shared" si="38"/>
        <v>51236.696879999996</v>
      </c>
      <c r="H1302" s="3">
        <f t="shared" si="41"/>
        <v>0.75999999999476131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55841.56</v>
      </c>
      <c r="D1306" s="2">
        <f>BILANCA!E303</f>
        <v>247082.7</v>
      </c>
      <c r="E1306" s="2">
        <v>0</v>
      </c>
      <c r="F1306" s="2">
        <v>0</v>
      </c>
      <c r="G1306" s="3">
        <f t="shared" si="38"/>
        <v>162802.06015999999</v>
      </c>
      <c r="H1306" s="3">
        <f t="shared" si="41"/>
        <v>0.73999999999068677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30004.22</v>
      </c>
      <c r="D1311" s="2">
        <f>BILANCA!E308</f>
        <v>35019.9</v>
      </c>
      <c r="E1311" s="2">
        <v>0</v>
      </c>
      <c r="F1311" s="2">
        <v>0</v>
      </c>
      <c r="G1311" s="3">
        <f t="shared" si="52"/>
        <v>30113.250019999999</v>
      </c>
      <c r="H1311" s="3">
        <f t="shared" si="41"/>
        <v>0.31999999999970896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1029.8800000000001</v>
      </c>
      <c r="E1314" s="2">
        <v>0</v>
      </c>
      <c r="F1314" s="2">
        <v>0</v>
      </c>
      <c r="G1314" s="3">
        <f t="shared" si="52"/>
        <v>626.16704000000004</v>
      </c>
      <c r="H1314" s="3">
        <f t="shared" si="41"/>
        <v>0.11999999999989086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212308.75</v>
      </c>
      <c r="D1340" s="2">
        <f>BILANCA!E337</f>
        <v>291413.45</v>
      </c>
      <c r="E1340" s="2">
        <v>0</v>
      </c>
      <c r="F1340" s="2">
        <v>0</v>
      </c>
      <c r="G1340" s="3">
        <f t="shared" si="52"/>
        <v>262394.76449999999</v>
      </c>
      <c r="H1340" s="3">
        <f t="shared" si="41"/>
        <v>0.70000000001164153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138.75</v>
      </c>
      <c r="E1342" s="2">
        <v>0</v>
      </c>
      <c r="F1342" s="2">
        <v>0</v>
      </c>
      <c r="G1342" s="3">
        <f t="shared" si="52"/>
        <v>92.13000000000001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3056.32</v>
      </c>
      <c r="D1347" s="2">
        <f>BILANCA!E344</f>
        <v>0</v>
      </c>
      <c r="E1347" s="2">
        <v>0</v>
      </c>
      <c r="F1347" s="2">
        <v>0</v>
      </c>
      <c r="G1347" s="3">
        <f t="shared" si="52"/>
        <v>1029.9798400000002</v>
      </c>
      <c r="H1347" s="3">
        <f t="shared" si="41"/>
        <v>0.32000000000016371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3577.74</v>
      </c>
      <c r="E1383" s="2">
        <v>0</v>
      </c>
      <c r="F1383" s="2">
        <v>0</v>
      </c>
      <c r="G1383" s="3">
        <f t="shared" si="59"/>
        <v>2668.99404</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58489.38</v>
      </c>
      <c r="D1390" s="2">
        <f>BILANCA!E387</f>
        <v>58489.38</v>
      </c>
      <c r="E1390" s="2">
        <v>0</v>
      </c>
      <c r="F1390" s="2">
        <v>0</v>
      </c>
      <c r="G1390" s="3">
        <f t="shared" ref="G1390:G1399" si="61">B1390/1000*C1390+B1390/500*D1390</f>
        <v>66677.893200000006</v>
      </c>
      <c r="H1390" s="3">
        <f t="shared" ref="H1390:H1399" si="62">ABS(C1390-ROUND(C1390,0))+ABS(D1390-ROUND(D1390,0))</f>
        <v>0.75999999999476131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2304053.71</v>
      </c>
      <c r="D1510" s="2">
        <f>'RAS-funkcijski'!E114</f>
        <v>2797422.65</v>
      </c>
      <c r="E1510" s="2">
        <v>0</v>
      </c>
      <c r="F1510" s="2">
        <v>0</v>
      </c>
      <c r="G1510" s="3">
        <f t="shared" si="52"/>
        <v>868878.89110000001</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2304053.71</v>
      </c>
      <c r="D1511" s="2">
        <f>'RAS-funkcijski'!E115</f>
        <v>2797422.65</v>
      </c>
      <c r="E1511" s="2">
        <v>0</v>
      </c>
      <c r="F1511" s="2">
        <v>0</v>
      </c>
      <c r="G1511" s="3">
        <f t="shared" si="52"/>
        <v>876777.79010999994</v>
      </c>
      <c r="H1511" s="3">
        <f t="shared" si="63"/>
        <v>0.64000000013038516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2304053.71</v>
      </c>
      <c r="D1513" s="2">
        <f>'RAS-funkcijski'!E117</f>
        <v>2797422.65</v>
      </c>
      <c r="E1513" s="2">
        <v>0</v>
      </c>
      <c r="F1513" s="2">
        <v>0</v>
      </c>
      <c r="G1513" s="3">
        <f t="shared" si="52"/>
        <v>892575.58813000005</v>
      </c>
      <c r="H1513" s="3">
        <f t="shared" si="63"/>
        <v>0.64000000013038516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2304053.71</v>
      </c>
      <c r="D1537" s="14">
        <f>'RAS-funkcijski'!E141</f>
        <v>2797422.65</v>
      </c>
      <c r="E1537" s="14">
        <v>0</v>
      </c>
      <c r="F1537" s="14">
        <v>0</v>
      </c>
      <c r="G1537" s="15">
        <f t="shared" si="52"/>
        <v>1082149.1643700001</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48993.54</v>
      </c>
      <c r="E1538" s="7">
        <v>0</v>
      </c>
      <c r="F1538" s="7">
        <v>0</v>
      </c>
      <c r="G1538" s="8">
        <f t="shared" si="52"/>
        <v>97.987080000000006</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48993.54</v>
      </c>
      <c r="E1539" s="2">
        <v>0</v>
      </c>
      <c r="F1539" s="2">
        <v>0</v>
      </c>
      <c r="G1539" s="3">
        <f t="shared" si="52"/>
        <v>195.97416000000001</v>
      </c>
      <c r="H1539" s="3">
        <f t="shared" si="63"/>
        <v>0.45999999999912689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48993.54</v>
      </c>
      <c r="E1540" s="2">
        <v>0</v>
      </c>
      <c r="F1540" s="2">
        <v>0</v>
      </c>
      <c r="G1540" s="3">
        <f t="shared" si="52"/>
        <v>293.96124000000003</v>
      </c>
      <c r="H1540" s="3">
        <f t="shared" si="63"/>
        <v>0.45999999999912689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48993.54</v>
      </c>
      <c r="E1541" s="2">
        <v>0</v>
      </c>
      <c r="F1541" s="2">
        <v>0</v>
      </c>
      <c r="G1541" s="3">
        <f t="shared" si="52"/>
        <v>391.94832000000002</v>
      </c>
      <c r="H1541" s="3">
        <f t="shared" si="63"/>
        <v>0.45999999999912689</v>
      </c>
      <c r="I1541" s="11">
        <f t="shared" ref="I1541:I1546" si="64">G1541*H1541</f>
        <v>180.29622719965781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212308.75</v>
      </c>
      <c r="D1582" s="7"/>
      <c r="E1582" s="7">
        <v>0</v>
      </c>
      <c r="F1582" s="7">
        <v>0</v>
      </c>
      <c r="G1582" s="8">
        <f t="shared" ref="G1582:G1686" si="70">B1582/1000*C1582</f>
        <v>212.30875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2640313.3400000008</v>
      </c>
      <c r="D1583" s="2">
        <v>0</v>
      </c>
      <c r="E1583" s="2">
        <v>0</v>
      </c>
      <c r="F1583" s="2">
        <v>0</v>
      </c>
      <c r="G1583" s="3">
        <f t="shared" si="70"/>
        <v>5280.6266800000021</v>
      </c>
      <c r="H1583" s="3">
        <f t="shared" si="71"/>
        <v>0.34000000078231096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2559362.8700000006</v>
      </c>
      <c r="D1585" s="2">
        <v>0</v>
      </c>
      <c r="E1585" s="2">
        <v>0</v>
      </c>
      <c r="F1585" s="2">
        <v>0</v>
      </c>
      <c r="G1585" s="3">
        <f t="shared" si="70"/>
        <v>10237.451480000003</v>
      </c>
      <c r="H1585" s="3">
        <f t="shared" si="71"/>
        <v>0.12999999942258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2108690.33</v>
      </c>
      <c r="D1586" s="2">
        <v>0</v>
      </c>
      <c r="E1586" s="2">
        <v>0</v>
      </c>
      <c r="F1586" s="2">
        <v>0</v>
      </c>
      <c r="G1586" s="3">
        <f t="shared" si="70"/>
        <v>10543.451650000001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404693.45</v>
      </c>
      <c r="D1587" s="2">
        <v>0</v>
      </c>
      <c r="E1587" s="2">
        <v>0</v>
      </c>
      <c r="F1587" s="2">
        <v>0</v>
      </c>
      <c r="G1587" s="3">
        <f t="shared" si="70"/>
        <v>2428.1606999999999</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1456.1</v>
      </c>
      <c r="D1588" s="2">
        <v>0</v>
      </c>
      <c r="E1588" s="2">
        <v>0</v>
      </c>
      <c r="F1588" s="2">
        <v>0</v>
      </c>
      <c r="G1588" s="3">
        <f t="shared" si="70"/>
        <v>10.1927</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30004.6</v>
      </c>
      <c r="D1591" s="2">
        <v>0</v>
      </c>
      <c r="E1591" s="2">
        <v>0</v>
      </c>
      <c r="F1591" s="2">
        <v>0</v>
      </c>
      <c r="G1591" s="3">
        <f t="shared" si="70"/>
        <v>300.04599999999999</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14518.39</v>
      </c>
      <c r="D1593" s="2">
        <v>0</v>
      </c>
      <c r="E1593" s="2">
        <v>0</v>
      </c>
      <c r="F1593" s="2">
        <v>0</v>
      </c>
      <c r="G1593" s="3">
        <f t="shared" si="70"/>
        <v>174.22067999999999</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77372.73</v>
      </c>
      <c r="D1594" s="2">
        <v>0</v>
      </c>
      <c r="E1594" s="2">
        <v>0</v>
      </c>
      <c r="F1594" s="2">
        <v>0</v>
      </c>
      <c r="G1594" s="3">
        <f t="shared" si="70"/>
        <v>1005.8454899999999</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3577.74</v>
      </c>
      <c r="D1601" s="2">
        <v>0</v>
      </c>
      <c r="E1601" s="2">
        <v>0</v>
      </c>
      <c r="F1601" s="2">
        <v>0</v>
      </c>
      <c r="G1601" s="3">
        <f>B1601/1000*C1601</f>
        <v>71.5548</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2557492.1500000004</v>
      </c>
      <c r="D1602" s="2">
        <v>0</v>
      </c>
      <c r="E1602" s="2">
        <v>0</v>
      </c>
      <c r="F1602" s="2">
        <v>0</v>
      </c>
      <c r="G1602" s="3">
        <f t="shared" si="70"/>
        <v>53707.335150000014</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2480258.1700000004</v>
      </c>
      <c r="D1604" s="2">
        <v>0</v>
      </c>
      <c r="E1604" s="2">
        <v>0</v>
      </c>
      <c r="F1604" s="2">
        <v>0</v>
      </c>
      <c r="G1604" s="3">
        <f t="shared" si="70"/>
        <v>57045.937910000008</v>
      </c>
      <c r="H1604" s="3">
        <f t="shared" si="71"/>
        <v>0.17000000039115548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2102633.2400000002</v>
      </c>
      <c r="D1605" s="2">
        <v>0</v>
      </c>
      <c r="E1605" s="2">
        <v>0</v>
      </c>
      <c r="F1605" s="2">
        <v>0</v>
      </c>
      <c r="G1605" s="3">
        <f t="shared" si="70"/>
        <v>50463.19776000001</v>
      </c>
      <c r="H1605" s="3">
        <f t="shared" si="71"/>
        <v>0.24000000022351742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331409.12</v>
      </c>
      <c r="D1606" s="2">
        <v>0</v>
      </c>
      <c r="E1606" s="2">
        <v>0</v>
      </c>
      <c r="F1606" s="2">
        <v>0</v>
      </c>
      <c r="G1606" s="3">
        <f t="shared" si="70"/>
        <v>8285.228000000001</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1692.82</v>
      </c>
      <c r="D1607" s="2">
        <v>0</v>
      </c>
      <c r="E1607" s="2">
        <v>0</v>
      </c>
      <c r="F1607" s="2">
        <v>0</v>
      </c>
      <c r="G1607" s="3">
        <f t="shared" si="70"/>
        <v>44.013319999999993</v>
      </c>
      <c r="H1607" s="3">
        <f t="shared" si="71"/>
        <v>0.18000000000006366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30004.6</v>
      </c>
      <c r="D1610" s="2">
        <v>0</v>
      </c>
      <c r="E1610" s="2">
        <v>0</v>
      </c>
      <c r="F1610" s="2">
        <v>0</v>
      </c>
      <c r="G1610" s="3">
        <f t="shared" si="70"/>
        <v>870.13340000000005</v>
      </c>
      <c r="H1610" s="3">
        <f t="shared" si="71"/>
        <v>0.40000000000145519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14518.39</v>
      </c>
      <c r="D1612" s="2">
        <v>0</v>
      </c>
      <c r="E1612" s="2">
        <v>0</v>
      </c>
      <c r="F1612" s="2">
        <v>0</v>
      </c>
      <c r="G1612" s="3">
        <f t="shared" si="70"/>
        <v>450.07008999999999</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77233.98</v>
      </c>
      <c r="D1613" s="2">
        <v>0</v>
      </c>
      <c r="E1613" s="2">
        <v>0</v>
      </c>
      <c r="F1613" s="2">
        <v>0</v>
      </c>
      <c r="G1613" s="3">
        <f t="shared" si="70"/>
        <v>2471.4873600000001</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295129.94000000041</v>
      </c>
      <c r="D1621" s="2">
        <v>0</v>
      </c>
      <c r="E1621" s="2">
        <v>0</v>
      </c>
      <c r="F1621" s="2">
        <v>0</v>
      </c>
      <c r="G1621" s="3">
        <f t="shared" si="70"/>
        <v>11805.197600000016</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295129.94</v>
      </c>
      <c r="D1681" s="2">
        <v>0</v>
      </c>
      <c r="E1681" s="2">
        <v>0</v>
      </c>
      <c r="F1681" s="2">
        <v>0</v>
      </c>
      <c r="G1681" s="3">
        <f t="shared" si="70"/>
        <v>29512.994000000002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295129.94</v>
      </c>
      <c r="D1683" s="2">
        <v>0</v>
      </c>
      <c r="E1683" s="2">
        <v>0</v>
      </c>
      <c r="F1683" s="2">
        <v>0</v>
      </c>
      <c r="G1683" s="3">
        <f t="shared" si="70"/>
        <v>30103.253879999997</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16078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2334797.5100000002</v>
      </c>
      <c r="I17" s="275">
        <f>'PR-RAS'!E6</f>
        <v>2539809.79</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2243967.11</v>
      </c>
      <c r="I18" s="275">
        <f>'PR-RAS'!E152</f>
        <v>2720260.3000000003</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10196.50000000028</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247416.36000000034</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1377870.75</v>
      </c>
      <c r="I22" s="275">
        <f>BILANCA!E7</f>
        <v>1634068.5699999998</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278727.57999999996</v>
      </c>
      <c r="I23" s="275">
        <f>BILANCA!E69</f>
        <v>283132.48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212308.75</v>
      </c>
      <c r="I24" s="275">
        <f>BILANCA!E177</f>
        <v>295129.94</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1444289.58</v>
      </c>
      <c r="I25" s="275">
        <f>BILANCA!E251</f>
        <v>1622071.1099999999</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2304053.71</v>
      </c>
      <c r="I30" s="275">
        <f>'RAS-funkcijski'!E114</f>
        <v>2797422.65</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2304053.71</v>
      </c>
      <c r="I31" s="275">
        <f>'RAS-funkcijski'!E141</f>
        <v>2797422.65</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0</v>
      </c>
      <c r="I33" s="275">
        <f>'P-VRIO'!E5</f>
        <v>48993.54</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212308.75</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295129.94000000041</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295129.94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2" zoomScaleNormal="100" workbookViewId="0">
      <selection activeCell="E70" sqref="E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2334797.5100000002</v>
      </c>
      <c r="E6" s="60">
        <f>E7+E43+E49+E82+E106+E125+E134+E140</f>
        <v>2539809.79</v>
      </c>
      <c r="F6" s="45">
        <f t="shared" ref="F6:F132" si="0">IF(D6&lt;&gt;0,IF(E6/D6&gt;=100,"&gt;&gt;100",E6/D6*100),"-")</f>
        <v>108.78073062532947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2021342.01</v>
      </c>
      <c r="E49" s="60">
        <f>E50+E53+E58+E61+E64+E68+E71+E74+E77</f>
        <v>2260150.5500000003</v>
      </c>
      <c r="F49" s="45">
        <f t="shared" si="0"/>
        <v>111.81435594860072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2020866.01</v>
      </c>
      <c r="E68" s="60">
        <f t="shared" si="11"/>
        <v>2259825.4700000002</v>
      </c>
      <c r="F68" s="45">
        <f t="shared" si="0"/>
        <v>111.82460681794535</v>
      </c>
    </row>
    <row r="69" spans="1:6" ht="12.75" customHeight="1" x14ac:dyDescent="0.2">
      <c r="A69" s="63" t="s">
        <v>141</v>
      </c>
      <c r="B69" s="64" t="s">
        <v>142</v>
      </c>
      <c r="C69" s="247" t="s">
        <v>141</v>
      </c>
      <c r="D69" s="194">
        <v>2020866.01</v>
      </c>
      <c r="E69" s="194">
        <v>2259825.4700000002</v>
      </c>
      <c r="F69" s="45">
        <f t="shared" si="0"/>
        <v>111.82460681794535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476</v>
      </c>
      <c r="E77" s="60">
        <f t="shared" si="14"/>
        <v>325.08</v>
      </c>
      <c r="F77" s="45">
        <f t="shared" si="0"/>
        <v>68.294117647058812</v>
      </c>
    </row>
    <row r="78" spans="1:6" ht="12.75" customHeight="1" x14ac:dyDescent="0.2">
      <c r="A78" s="63">
        <v>6391</v>
      </c>
      <c r="B78" s="64" t="s">
        <v>159</v>
      </c>
      <c r="C78" s="247" t="s">
        <v>160</v>
      </c>
      <c r="D78" s="194">
        <v>476</v>
      </c>
      <c r="E78" s="194">
        <v>325.08</v>
      </c>
      <c r="F78" s="45">
        <f t="shared" si="0"/>
        <v>68.294117647058812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41910.35</v>
      </c>
      <c r="E106" s="60">
        <f>E107+E112+E120+E124</f>
        <v>30074.42</v>
      </c>
      <c r="F106" s="45">
        <f t="shared" si="0"/>
        <v>71.75893305591579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41910.35</v>
      </c>
      <c r="E112" s="60">
        <f t="shared" si="20"/>
        <v>30074.42</v>
      </c>
      <c r="F112" s="45">
        <f t="shared" si="0"/>
        <v>71.75893305591579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41910.35</v>
      </c>
      <c r="E117" s="194">
        <v>30074.42</v>
      </c>
      <c r="F117" s="45">
        <f t="shared" si="0"/>
        <v>71.75893305591579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8014.49</v>
      </c>
      <c r="E125" s="60">
        <f t="shared" si="22"/>
        <v>7960.42</v>
      </c>
      <c r="F125" s="45">
        <f t="shared" si="0"/>
        <v>99.325346965309095</v>
      </c>
    </row>
    <row r="126" spans="1:6" ht="12.75" customHeight="1" x14ac:dyDescent="0.2">
      <c r="A126" s="63">
        <v>661</v>
      </c>
      <c r="B126" s="65" t="s">
        <v>255</v>
      </c>
      <c r="C126" s="247" t="s">
        <v>256</v>
      </c>
      <c r="D126" s="60">
        <f t="shared" ref="D126:E126" si="23">SUM(D127:D128)</f>
        <v>4679.12</v>
      </c>
      <c r="E126" s="60">
        <f t="shared" si="23"/>
        <v>6300.42</v>
      </c>
      <c r="F126" s="45">
        <f t="shared" si="0"/>
        <v>134.64967771717761</v>
      </c>
    </row>
    <row r="127" spans="1:6" ht="12.75" customHeight="1" x14ac:dyDescent="0.2">
      <c r="A127" s="63">
        <v>6614</v>
      </c>
      <c r="B127" s="65" t="s">
        <v>257</v>
      </c>
      <c r="C127" s="247" t="s">
        <v>258</v>
      </c>
      <c r="D127" s="194">
        <v>3942.45</v>
      </c>
      <c r="E127" s="194"/>
      <c r="F127" s="45">
        <f t="shared" si="0"/>
        <v>0</v>
      </c>
    </row>
    <row r="128" spans="1:6" ht="12.75" customHeight="1" x14ac:dyDescent="0.2">
      <c r="A128" s="63">
        <v>6615</v>
      </c>
      <c r="B128" s="65" t="s">
        <v>259</v>
      </c>
      <c r="C128" s="247" t="s">
        <v>260</v>
      </c>
      <c r="D128" s="194">
        <v>736.67</v>
      </c>
      <c r="E128" s="194">
        <v>6300.42</v>
      </c>
      <c r="F128" s="45">
        <f t="shared" si="0"/>
        <v>855.25676354405641</v>
      </c>
    </row>
    <row r="129" spans="1:6" ht="36" x14ac:dyDescent="0.2">
      <c r="A129" s="63">
        <v>663</v>
      </c>
      <c r="B129" s="182" t="s">
        <v>261</v>
      </c>
      <c r="C129" s="247" t="s">
        <v>262</v>
      </c>
      <c r="D129" s="60">
        <f t="shared" ref="D129:E129" si="24">SUM(D130:D133)</f>
        <v>3335.37</v>
      </c>
      <c r="E129" s="60">
        <f t="shared" si="24"/>
        <v>1660</v>
      </c>
      <c r="F129" s="45">
        <f t="shared" si="0"/>
        <v>49.769590780033404</v>
      </c>
    </row>
    <row r="130" spans="1:6" ht="12.75" customHeight="1" x14ac:dyDescent="0.2">
      <c r="A130" s="63">
        <v>6631</v>
      </c>
      <c r="B130" s="65" t="s">
        <v>263</v>
      </c>
      <c r="C130" s="247" t="s">
        <v>264</v>
      </c>
      <c r="D130" s="194">
        <v>3335.37</v>
      </c>
      <c r="E130" s="194">
        <v>1660</v>
      </c>
      <c r="F130" s="45">
        <f t="shared" si="0"/>
        <v>49.769590780033404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263530.65999999997</v>
      </c>
      <c r="E134" s="60">
        <f t="shared" si="25"/>
        <v>241624.4</v>
      </c>
      <c r="F134" s="45">
        <f t="shared" ref="F134:F229" si="26">IF(D134&lt;&gt;0,IF(E134/D134&gt;=100,"&gt;&gt;100",E134/D134*100),"-")</f>
        <v>91.687396069967733</v>
      </c>
    </row>
    <row r="135" spans="1:6" ht="24" x14ac:dyDescent="0.2">
      <c r="A135" s="63">
        <v>671</v>
      </c>
      <c r="B135" s="182" t="s">
        <v>273</v>
      </c>
      <c r="C135" s="247" t="s">
        <v>274</v>
      </c>
      <c r="D135" s="60">
        <f t="shared" ref="D135:E135" si="27">SUM(D136:D138)</f>
        <v>263530.65999999997</v>
      </c>
      <c r="E135" s="60">
        <f t="shared" si="27"/>
        <v>241624.4</v>
      </c>
      <c r="F135" s="45">
        <f t="shared" si="26"/>
        <v>91.687396069967733</v>
      </c>
    </row>
    <row r="136" spans="1:6" ht="12.75" customHeight="1" x14ac:dyDescent="0.2">
      <c r="A136" s="63">
        <v>6711</v>
      </c>
      <c r="B136" s="65" t="s">
        <v>275</v>
      </c>
      <c r="C136" s="247" t="s">
        <v>276</v>
      </c>
      <c r="D136" s="194">
        <v>263530.65999999997</v>
      </c>
      <c r="E136" s="194">
        <v>241624.4</v>
      </c>
      <c r="F136" s="45">
        <f t="shared" si="26"/>
        <v>91.687396069967733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2243967.11</v>
      </c>
      <c r="E152" s="60">
        <f>E153+E164+E202+E221+E230+E262+E273</f>
        <v>2720260.3000000003</v>
      </c>
      <c r="F152" s="45">
        <f t="shared" si="26"/>
        <v>121.22549781935086</v>
      </c>
    </row>
    <row r="153" spans="1:6" ht="12.75" customHeight="1" x14ac:dyDescent="0.2">
      <c r="A153" s="63">
        <v>31</v>
      </c>
      <c r="B153" s="64" t="s">
        <v>308</v>
      </c>
      <c r="C153" s="247" t="s">
        <v>3</v>
      </c>
      <c r="D153" s="60">
        <f t="shared" ref="D153:E153" si="30">D154+D159+D160</f>
        <v>1826217.47</v>
      </c>
      <c r="E153" s="60">
        <f t="shared" si="30"/>
        <v>2277877.02</v>
      </c>
      <c r="F153" s="45">
        <f t="shared" si="26"/>
        <v>124.73196962681558</v>
      </c>
    </row>
    <row r="154" spans="1:6" ht="12.75" customHeight="1" x14ac:dyDescent="0.2">
      <c r="A154" s="63">
        <v>311</v>
      </c>
      <c r="B154" s="64" t="s">
        <v>309</v>
      </c>
      <c r="C154" s="247" t="s">
        <v>310</v>
      </c>
      <c r="D154" s="60">
        <f t="shared" ref="D154:E154" si="31">SUM(D155:D158)</f>
        <v>1436659.97</v>
      </c>
      <c r="E154" s="60">
        <f t="shared" si="31"/>
        <v>1927449.64</v>
      </c>
      <c r="F154" s="45">
        <f t="shared" si="26"/>
        <v>134.16185320455472</v>
      </c>
    </row>
    <row r="155" spans="1:6" ht="12.75" customHeight="1" x14ac:dyDescent="0.2">
      <c r="A155" s="63">
        <v>3111</v>
      </c>
      <c r="B155" s="64" t="s">
        <v>311</v>
      </c>
      <c r="C155" s="247" t="s">
        <v>312</v>
      </c>
      <c r="D155" s="194">
        <v>1436659.97</v>
      </c>
      <c r="E155" s="194">
        <v>1927449.64</v>
      </c>
      <c r="F155" s="45">
        <f t="shared" si="26"/>
        <v>134.16185320455472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40993.660000000003</v>
      </c>
      <c r="E159" s="194">
        <v>61292.480000000003</v>
      </c>
      <c r="F159" s="45">
        <f t="shared" si="26"/>
        <v>149.51697408818828</v>
      </c>
    </row>
    <row r="160" spans="1:6" ht="12.75" customHeight="1" x14ac:dyDescent="0.2">
      <c r="A160" s="63">
        <v>313</v>
      </c>
      <c r="B160" s="65" t="s">
        <v>321</v>
      </c>
      <c r="C160" s="247" t="s">
        <v>322</v>
      </c>
      <c r="D160" s="60">
        <f t="shared" ref="D160:E160" si="32">SUM(D161:D163)</f>
        <v>348563.84</v>
      </c>
      <c r="E160" s="60">
        <f t="shared" si="32"/>
        <v>289134.90000000002</v>
      </c>
      <c r="F160" s="45">
        <f t="shared" si="26"/>
        <v>82.950342755002922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348563.84</v>
      </c>
      <c r="E162" s="194">
        <v>289134.90000000002</v>
      </c>
      <c r="F162" s="45">
        <f t="shared" si="26"/>
        <v>82.950342755002922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388044.45</v>
      </c>
      <c r="E164" s="60">
        <f>E165+E170+E178+E188+E189+E194</f>
        <v>409816.22000000003</v>
      </c>
      <c r="F164" s="45">
        <f t="shared" si="26"/>
        <v>105.61063816271563</v>
      </c>
    </row>
    <row r="165" spans="1:6" ht="12.75" customHeight="1" x14ac:dyDescent="0.2">
      <c r="A165" s="63">
        <v>321</v>
      </c>
      <c r="B165" s="64" t="s">
        <v>331</v>
      </c>
      <c r="C165" s="247" t="s">
        <v>332</v>
      </c>
      <c r="D165" s="60">
        <f t="shared" ref="D165:E165" si="33">SUM(D166:D169)</f>
        <v>74414.210000000006</v>
      </c>
      <c r="E165" s="60">
        <f t="shared" si="33"/>
        <v>71938.790000000008</v>
      </c>
      <c r="F165" s="45">
        <f t="shared" si="26"/>
        <v>96.673457932295463</v>
      </c>
    </row>
    <row r="166" spans="1:6" ht="12.75" customHeight="1" x14ac:dyDescent="0.2">
      <c r="A166" s="63">
        <v>3211</v>
      </c>
      <c r="B166" s="64" t="s">
        <v>333</v>
      </c>
      <c r="C166" s="247" t="s">
        <v>334</v>
      </c>
      <c r="D166" s="194">
        <v>7428.6</v>
      </c>
      <c r="E166" s="194">
        <v>6599.48</v>
      </c>
      <c r="F166" s="45">
        <f t="shared" si="26"/>
        <v>88.838812158414768</v>
      </c>
    </row>
    <row r="167" spans="1:6" ht="12.75" customHeight="1" x14ac:dyDescent="0.2">
      <c r="A167" s="63">
        <v>3212</v>
      </c>
      <c r="B167" s="64" t="s">
        <v>335</v>
      </c>
      <c r="C167" s="247" t="s">
        <v>336</v>
      </c>
      <c r="D167" s="194">
        <v>65187.53</v>
      </c>
      <c r="E167" s="194">
        <v>62420.85</v>
      </c>
      <c r="F167" s="45">
        <f t="shared" si="26"/>
        <v>95.755814033757673</v>
      </c>
    </row>
    <row r="168" spans="1:6" ht="12.75" customHeight="1" x14ac:dyDescent="0.2">
      <c r="A168" s="63">
        <v>3213</v>
      </c>
      <c r="B168" s="64" t="s">
        <v>337</v>
      </c>
      <c r="C168" s="247" t="s">
        <v>338</v>
      </c>
      <c r="D168" s="194">
        <v>878.08</v>
      </c>
      <c r="E168" s="194">
        <v>998.6</v>
      </c>
      <c r="F168" s="45">
        <f t="shared" si="26"/>
        <v>113.72540087463557</v>
      </c>
    </row>
    <row r="169" spans="1:6" ht="12.75" customHeight="1" x14ac:dyDescent="0.2">
      <c r="A169" s="63">
        <v>3214</v>
      </c>
      <c r="B169" s="64" t="s">
        <v>339</v>
      </c>
      <c r="C169" s="247" t="s">
        <v>340</v>
      </c>
      <c r="D169" s="194">
        <v>920</v>
      </c>
      <c r="E169" s="194">
        <v>1919.86</v>
      </c>
      <c r="F169" s="45">
        <f t="shared" si="26"/>
        <v>208.6804347826087</v>
      </c>
    </row>
    <row r="170" spans="1:6" ht="12.75" customHeight="1" x14ac:dyDescent="0.2">
      <c r="A170" s="63">
        <v>322</v>
      </c>
      <c r="B170" s="64" t="s">
        <v>341</v>
      </c>
      <c r="C170" s="247" t="s">
        <v>342</v>
      </c>
      <c r="D170" s="60">
        <f t="shared" ref="D170:E170" si="34">SUM(D171:D177)</f>
        <v>164726.18000000002</v>
      </c>
      <c r="E170" s="60">
        <f t="shared" si="34"/>
        <v>185182.27</v>
      </c>
      <c r="F170" s="45">
        <f t="shared" si="26"/>
        <v>112.41823855807253</v>
      </c>
    </row>
    <row r="171" spans="1:6" ht="12.75" customHeight="1" x14ac:dyDescent="0.2">
      <c r="A171" s="63">
        <v>3221</v>
      </c>
      <c r="B171" s="64" t="s">
        <v>343</v>
      </c>
      <c r="C171" s="247" t="s">
        <v>344</v>
      </c>
      <c r="D171" s="194">
        <v>23875.32</v>
      </c>
      <c r="E171" s="194">
        <v>23014.77</v>
      </c>
      <c r="F171" s="45">
        <f t="shared" si="26"/>
        <v>96.395650403847981</v>
      </c>
    </row>
    <row r="172" spans="1:6" ht="12.75" customHeight="1" x14ac:dyDescent="0.2">
      <c r="A172" s="63">
        <v>3222</v>
      </c>
      <c r="B172" s="64" t="s">
        <v>345</v>
      </c>
      <c r="C172" s="247" t="s">
        <v>346</v>
      </c>
      <c r="D172" s="194">
        <v>99752.73</v>
      </c>
      <c r="E172" s="194">
        <v>117709.25</v>
      </c>
      <c r="F172" s="45">
        <f t="shared" si="26"/>
        <v>118.00103114972393</v>
      </c>
    </row>
    <row r="173" spans="1:6" ht="12.75" customHeight="1" x14ac:dyDescent="0.2">
      <c r="A173" s="63">
        <v>3223</v>
      </c>
      <c r="B173" s="65" t="s">
        <v>347</v>
      </c>
      <c r="C173" s="247" t="s">
        <v>348</v>
      </c>
      <c r="D173" s="194">
        <v>33088.82</v>
      </c>
      <c r="E173" s="194">
        <v>39660.39</v>
      </c>
      <c r="F173" s="45">
        <f t="shared" si="26"/>
        <v>119.86039393366097</v>
      </c>
    </row>
    <row r="174" spans="1:6" ht="12.75" customHeight="1" x14ac:dyDescent="0.2">
      <c r="A174" s="63">
        <v>3224</v>
      </c>
      <c r="B174" s="65" t="s">
        <v>349</v>
      </c>
      <c r="C174" s="247" t="s">
        <v>350</v>
      </c>
      <c r="D174" s="194">
        <v>6910.14</v>
      </c>
      <c r="E174" s="194">
        <v>3558.35</v>
      </c>
      <c r="F174" s="45">
        <f t="shared" si="26"/>
        <v>51.494615159750737</v>
      </c>
    </row>
    <row r="175" spans="1:6" ht="12.75" customHeight="1" x14ac:dyDescent="0.2">
      <c r="A175" s="63">
        <v>3225</v>
      </c>
      <c r="B175" s="65" t="s">
        <v>351</v>
      </c>
      <c r="C175" s="247" t="s">
        <v>352</v>
      </c>
      <c r="D175" s="194">
        <v>1050.26</v>
      </c>
      <c r="E175" s="194">
        <v>422.26</v>
      </c>
      <c r="F175" s="45">
        <f t="shared" si="26"/>
        <v>40.205282501475828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48.91</v>
      </c>
      <c r="E177" s="194">
        <v>817.25</v>
      </c>
      <c r="F177" s="45">
        <f t="shared" si="26"/>
        <v>1670.9261909629934</v>
      </c>
    </row>
    <row r="178" spans="1:6" ht="12.75" customHeight="1" x14ac:dyDescent="0.2">
      <c r="A178" s="63">
        <v>323</v>
      </c>
      <c r="B178" s="65" t="s">
        <v>357</v>
      </c>
      <c r="C178" s="247" t="s">
        <v>358</v>
      </c>
      <c r="D178" s="60">
        <f t="shared" ref="D178:E178" si="35">SUM(D179:D187)</f>
        <v>121020.14</v>
      </c>
      <c r="E178" s="60">
        <f t="shared" si="35"/>
        <v>122805.82</v>
      </c>
      <c r="F178" s="45">
        <f t="shared" si="26"/>
        <v>101.47552299972551</v>
      </c>
    </row>
    <row r="179" spans="1:6" ht="12.75" customHeight="1" x14ac:dyDescent="0.2">
      <c r="A179" s="63">
        <v>3231</v>
      </c>
      <c r="B179" s="65" t="s">
        <v>359</v>
      </c>
      <c r="C179" s="247" t="s">
        <v>360</v>
      </c>
      <c r="D179" s="194">
        <v>12588.52</v>
      </c>
      <c r="E179" s="194">
        <v>12014.64</v>
      </c>
      <c r="F179" s="45">
        <f t="shared" si="26"/>
        <v>95.441243291506865</v>
      </c>
    </row>
    <row r="180" spans="1:6" ht="12.75" customHeight="1" x14ac:dyDescent="0.2">
      <c r="A180" s="63">
        <v>3232</v>
      </c>
      <c r="B180" s="65" t="s">
        <v>361</v>
      </c>
      <c r="C180" s="247" t="s">
        <v>362</v>
      </c>
      <c r="D180" s="194">
        <v>77938.95</v>
      </c>
      <c r="E180" s="194">
        <v>93253.99</v>
      </c>
      <c r="F180" s="45">
        <f t="shared" si="26"/>
        <v>119.65004660699176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8314.2800000000007</v>
      </c>
      <c r="E182" s="194">
        <v>7341.15</v>
      </c>
      <c r="F182" s="45">
        <f t="shared" si="26"/>
        <v>88.295679241016643</v>
      </c>
    </row>
    <row r="183" spans="1:6" ht="12.75" customHeight="1" x14ac:dyDescent="0.2">
      <c r="A183" s="63">
        <v>3235</v>
      </c>
      <c r="B183" s="64" t="s">
        <v>367</v>
      </c>
      <c r="C183" s="247" t="s">
        <v>368</v>
      </c>
      <c r="D183" s="194">
        <v>1302.83</v>
      </c>
      <c r="E183" s="194">
        <v>364.21</v>
      </c>
      <c r="F183" s="45">
        <f t="shared" si="26"/>
        <v>27.95529731430808</v>
      </c>
    </row>
    <row r="184" spans="1:6" ht="12.75" customHeight="1" x14ac:dyDescent="0.2">
      <c r="A184" s="63">
        <v>3236</v>
      </c>
      <c r="B184" s="64" t="s">
        <v>369</v>
      </c>
      <c r="C184" s="247" t="s">
        <v>370</v>
      </c>
      <c r="D184" s="194">
        <v>5686.32</v>
      </c>
      <c r="E184" s="194">
        <v>6676.49</v>
      </c>
      <c r="F184" s="45">
        <f t="shared" si="26"/>
        <v>117.41319517719721</v>
      </c>
    </row>
    <row r="185" spans="1:6" ht="12.75" customHeight="1" x14ac:dyDescent="0.2">
      <c r="A185" s="63">
        <v>3237</v>
      </c>
      <c r="B185" s="64" t="s">
        <v>371</v>
      </c>
      <c r="C185" s="247" t="s">
        <v>372</v>
      </c>
      <c r="D185" s="194">
        <v>12360.27</v>
      </c>
      <c r="E185" s="194">
        <v>1212.5</v>
      </c>
      <c r="F185" s="45">
        <f t="shared" si="26"/>
        <v>9.8096562615541565</v>
      </c>
    </row>
    <row r="186" spans="1:6" ht="12.75" customHeight="1" x14ac:dyDescent="0.2">
      <c r="A186" s="63">
        <v>3238</v>
      </c>
      <c r="B186" s="64" t="s">
        <v>373</v>
      </c>
      <c r="C186" s="247" t="s">
        <v>374</v>
      </c>
      <c r="D186" s="194">
        <v>2278.84</v>
      </c>
      <c r="E186" s="194">
        <v>1885.5</v>
      </c>
      <c r="F186" s="45">
        <f t="shared" si="26"/>
        <v>82.739463937792905</v>
      </c>
    </row>
    <row r="187" spans="1:6" ht="12.75" customHeight="1" x14ac:dyDescent="0.2">
      <c r="A187" s="63">
        <v>3239</v>
      </c>
      <c r="B187" s="64" t="s">
        <v>375</v>
      </c>
      <c r="C187" s="247" t="s">
        <v>376</v>
      </c>
      <c r="D187" s="194">
        <v>550.13</v>
      </c>
      <c r="E187" s="194">
        <v>57.34</v>
      </c>
      <c r="F187" s="45">
        <f t="shared" si="26"/>
        <v>10.422990929416684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27883.919999999998</v>
      </c>
      <c r="E194" s="60">
        <f t="shared" si="36"/>
        <v>29889.34</v>
      </c>
      <c r="F194" s="45">
        <f t="shared" si="26"/>
        <v>107.19203038884059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1412.5</v>
      </c>
      <c r="E197" s="194">
        <v>201.1</v>
      </c>
      <c r="F197" s="45">
        <f t="shared" si="26"/>
        <v>14.237168141592921</v>
      </c>
    </row>
    <row r="198" spans="1:6" ht="12.75" customHeight="1" x14ac:dyDescent="0.2">
      <c r="A198" s="63">
        <v>3294</v>
      </c>
      <c r="B198" s="64" t="s">
        <v>397</v>
      </c>
      <c r="C198" s="247" t="s">
        <v>398</v>
      </c>
      <c r="D198" s="194">
        <v>128.09</v>
      </c>
      <c r="E198" s="194">
        <v>250</v>
      </c>
      <c r="F198" s="45">
        <f t="shared" si="26"/>
        <v>195.17526739011632</v>
      </c>
    </row>
    <row r="199" spans="1:6" ht="12.75" customHeight="1" x14ac:dyDescent="0.2">
      <c r="A199" s="63">
        <v>3295</v>
      </c>
      <c r="B199" s="64" t="s">
        <v>399</v>
      </c>
      <c r="C199" s="247" t="s">
        <v>400</v>
      </c>
      <c r="D199" s="194">
        <v>3976</v>
      </c>
      <c r="E199" s="194">
        <v>3793.2</v>
      </c>
      <c r="F199" s="45">
        <f t="shared" si="26"/>
        <v>95.402414486921529</v>
      </c>
    </row>
    <row r="200" spans="1:6" ht="12.75" customHeight="1" x14ac:dyDescent="0.2">
      <c r="A200" s="63" t="s">
        <v>401</v>
      </c>
      <c r="B200" s="64" t="s">
        <v>402</v>
      </c>
      <c r="C200" s="247" t="s">
        <v>401</v>
      </c>
      <c r="D200" s="194">
        <v>1715.42</v>
      </c>
      <c r="E200" s="194">
        <v>0</v>
      </c>
      <c r="F200" s="45">
        <f t="shared" si="26"/>
        <v>0</v>
      </c>
    </row>
    <row r="201" spans="1:6" ht="12.75" customHeight="1" x14ac:dyDescent="0.2">
      <c r="A201" s="63">
        <v>3299</v>
      </c>
      <c r="B201" s="64" t="s">
        <v>403</v>
      </c>
      <c r="C201" s="247" t="s">
        <v>404</v>
      </c>
      <c r="D201" s="194">
        <v>20651.91</v>
      </c>
      <c r="E201" s="194">
        <v>25645.040000000001</v>
      </c>
      <c r="F201" s="45">
        <f t="shared" si="26"/>
        <v>124.17757001652632</v>
      </c>
    </row>
    <row r="202" spans="1:6" ht="12.75" customHeight="1" x14ac:dyDescent="0.2">
      <c r="A202" s="63">
        <v>34</v>
      </c>
      <c r="B202" s="183" t="s">
        <v>405</v>
      </c>
      <c r="C202" s="247" t="s">
        <v>406</v>
      </c>
      <c r="D202" s="60">
        <f t="shared" ref="D202:E202" si="37">D203+D208+D216</f>
        <v>3480.8599999999997</v>
      </c>
      <c r="E202" s="60">
        <f t="shared" si="37"/>
        <v>1456.1</v>
      </c>
      <c r="F202" s="45">
        <f t="shared" si="26"/>
        <v>41.831616324701372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3480.8599999999997</v>
      </c>
      <c r="E216" s="60">
        <f t="shared" si="40"/>
        <v>1456.1</v>
      </c>
      <c r="F216" s="45">
        <f t="shared" si="26"/>
        <v>41.831616324701372</v>
      </c>
    </row>
    <row r="217" spans="1:6" ht="12.75" customHeight="1" x14ac:dyDescent="0.2">
      <c r="A217" s="63">
        <v>3431</v>
      </c>
      <c r="B217" s="182" t="s">
        <v>435</v>
      </c>
      <c r="C217" s="247" t="s">
        <v>436</v>
      </c>
      <c r="D217" s="194">
        <v>2266.08</v>
      </c>
      <c r="E217" s="194">
        <v>1456.1</v>
      </c>
      <c r="F217" s="45">
        <f t="shared" si="26"/>
        <v>64.256336934265335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1214.78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1106.3599999999999</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1106.3599999999999</v>
      </c>
      <c r="F257" s="45" t="str">
        <f t="shared" si="53"/>
        <v>-</v>
      </c>
    </row>
    <row r="258" spans="1:6" ht="12.75" customHeight="1" x14ac:dyDescent="0.2">
      <c r="A258" s="63" t="s">
        <v>512</v>
      </c>
      <c r="B258" s="64" t="s">
        <v>159</v>
      </c>
      <c r="C258" s="247" t="s">
        <v>512</v>
      </c>
      <c r="D258" s="194">
        <v>0</v>
      </c>
      <c r="E258" s="194">
        <v>1106.3599999999999</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25164.41</v>
      </c>
      <c r="E262" s="60">
        <f t="shared" si="55"/>
        <v>26911.85</v>
      </c>
      <c r="F262" s="45">
        <f t="shared" ref="F262:F268" si="56">IF(D262&lt;&gt;0,IF(E262/D262&gt;=100,"&gt;&gt;100",E262/D262*100),"-")</f>
        <v>106.94409286766509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25164.41</v>
      </c>
      <c r="E269" s="60">
        <f t="shared" si="58"/>
        <v>26911.85</v>
      </c>
      <c r="F269" s="45">
        <f t="shared" ref="F269:F272" si="59">IF(D269&lt;&gt;0,IF(E269/D269&gt;=100,"&gt;&gt;100",E269/D269*100),"-")</f>
        <v>106.94409286766509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21597.72</v>
      </c>
      <c r="E271" s="194">
        <v>23110.02</v>
      </c>
      <c r="F271" s="45">
        <f t="shared" si="59"/>
        <v>107.00212800240026</v>
      </c>
    </row>
    <row r="272" spans="1:6" ht="12.75" customHeight="1" x14ac:dyDescent="0.2">
      <c r="A272" s="63" t="s">
        <v>536</v>
      </c>
      <c r="B272" s="65" t="s">
        <v>537</v>
      </c>
      <c r="C272" s="247" t="s">
        <v>536</v>
      </c>
      <c r="D272" s="194">
        <v>3566.69</v>
      </c>
      <c r="E272" s="194">
        <v>3801.83</v>
      </c>
      <c r="F272" s="45">
        <f t="shared" si="59"/>
        <v>106.59266715077564</v>
      </c>
    </row>
    <row r="273" spans="1:6" ht="24" x14ac:dyDescent="0.2">
      <c r="A273" s="63">
        <v>38</v>
      </c>
      <c r="B273" s="65" t="s">
        <v>538</v>
      </c>
      <c r="C273" s="247" t="s">
        <v>539</v>
      </c>
      <c r="D273" s="60">
        <f t="shared" ref="D273:E273" si="60">D274+D278+D283+D289</f>
        <v>1059.92</v>
      </c>
      <c r="E273" s="60">
        <f t="shared" si="60"/>
        <v>3092.75</v>
      </c>
      <c r="F273" s="45">
        <f t="shared" ref="F273:F277" si="61">IF(D273&lt;&gt;0,IF(E273/D273&gt;=100,"&gt;&gt;100",E273/D273*100),"-")</f>
        <v>291.79088987848138</v>
      </c>
    </row>
    <row r="274" spans="1:6" ht="12.75" customHeight="1" x14ac:dyDescent="0.2">
      <c r="A274" s="63">
        <v>381</v>
      </c>
      <c r="B274" s="64" t="s">
        <v>540</v>
      </c>
      <c r="C274" s="247" t="s">
        <v>541</v>
      </c>
      <c r="D274" s="60">
        <f t="shared" ref="D274:E274" si="62">SUM(D275:D277)</f>
        <v>1059.92</v>
      </c>
      <c r="E274" s="60">
        <f t="shared" si="62"/>
        <v>3092.75</v>
      </c>
      <c r="F274" s="45">
        <f t="shared" si="61"/>
        <v>291.79088987848138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1059.92</v>
      </c>
      <c r="E276" s="194">
        <v>3092.75</v>
      </c>
      <c r="F276" s="45">
        <f t="shared" si="61"/>
        <v>291.79088987848138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2243967.11</v>
      </c>
      <c r="E299" s="60">
        <f>E152-E297+E298</f>
        <v>2720260.3000000003</v>
      </c>
      <c r="F299" s="45">
        <f t="shared" si="68"/>
        <v>121.22549781935086</v>
      </c>
    </row>
    <row r="300" spans="1:6" ht="12.75" customHeight="1" x14ac:dyDescent="0.2">
      <c r="A300" s="63" t="s">
        <v>581</v>
      </c>
      <c r="B300" s="64" t="s">
        <v>592</v>
      </c>
      <c r="C300" s="247" t="s">
        <v>593</v>
      </c>
      <c r="D300" s="60">
        <f>IF(D6&gt;=D299,D6-D299,0)</f>
        <v>90830.400000000373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180450.51000000024</v>
      </c>
      <c r="F301" s="45" t="str">
        <f t="shared" si="68"/>
        <v>-</v>
      </c>
    </row>
    <row r="302" spans="1:6" ht="12.75" customHeight="1" x14ac:dyDescent="0.2">
      <c r="A302" s="63">
        <v>92211</v>
      </c>
      <c r="B302" s="64" t="s">
        <v>596</v>
      </c>
      <c r="C302" s="247" t="s">
        <v>597</v>
      </c>
      <c r="D302" s="194">
        <v>0</v>
      </c>
      <c r="E302" s="194">
        <v>10196.5</v>
      </c>
      <c r="F302" s="45" t="str">
        <f t="shared" si="68"/>
        <v>-</v>
      </c>
    </row>
    <row r="303" spans="1:6" ht="12.75" customHeight="1" x14ac:dyDescent="0.2">
      <c r="A303" s="63">
        <v>92221</v>
      </c>
      <c r="B303" s="64" t="s">
        <v>598</v>
      </c>
      <c r="C303" s="247" t="s">
        <v>599</v>
      </c>
      <c r="D303" s="194">
        <v>20547.3</v>
      </c>
      <c r="E303" s="194">
        <v>0</v>
      </c>
      <c r="F303" s="45">
        <f t="shared" si="68"/>
        <v>0</v>
      </c>
    </row>
    <row r="304" spans="1:6" ht="12.75" customHeight="1" x14ac:dyDescent="0.2">
      <c r="A304" s="63">
        <v>96</v>
      </c>
      <c r="B304" s="220" t="s">
        <v>600</v>
      </c>
      <c r="C304" s="247" t="s">
        <v>601</v>
      </c>
      <c r="D304" s="194">
        <v>55833.83</v>
      </c>
      <c r="E304" s="194">
        <v>235030.39999999999</v>
      </c>
      <c r="F304" s="45">
        <f t="shared" si="68"/>
        <v>420.94622561267954</v>
      </c>
    </row>
    <row r="305" spans="1:6" ht="12" x14ac:dyDescent="0.2">
      <c r="A305" s="63">
        <v>9661</v>
      </c>
      <c r="B305" s="220" t="s">
        <v>602</v>
      </c>
      <c r="C305" s="247" t="s">
        <v>603</v>
      </c>
      <c r="D305" s="194">
        <v>3845.92</v>
      </c>
      <c r="E305" s="194">
        <v>230596.73</v>
      </c>
      <c r="F305" s="45">
        <f t="shared" si="68"/>
        <v>5995.8795294753918</v>
      </c>
    </row>
    <row r="306" spans="1:6" ht="12.75" customHeight="1" x14ac:dyDescent="0.2">
      <c r="A306" s="249" t="s">
        <v>604</v>
      </c>
      <c r="B306" s="184" t="s">
        <v>605</v>
      </c>
      <c r="C306" s="250" t="s">
        <v>604</v>
      </c>
      <c r="D306" s="196">
        <v>0</v>
      </c>
      <c r="E306" s="196">
        <v>4433.67</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60086.6</v>
      </c>
      <c r="E360" s="60">
        <f t="shared" si="86"/>
        <v>77162.350000000006</v>
      </c>
      <c r="F360" s="45">
        <f t="shared" si="72"/>
        <v>128.41856586992776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60086.6</v>
      </c>
      <c r="E373" s="60">
        <f t="shared" si="90"/>
        <v>76884.850000000006</v>
      </c>
      <c r="F373" s="45">
        <f t="shared" si="72"/>
        <v>127.95673244949791</v>
      </c>
    </row>
    <row r="374" spans="1:6" ht="12.75" customHeight="1" x14ac:dyDescent="0.2">
      <c r="A374" s="63">
        <v>421</v>
      </c>
      <c r="B374" s="64" t="s">
        <v>731</v>
      </c>
      <c r="C374" s="247" t="s">
        <v>732</v>
      </c>
      <c r="D374" s="60">
        <f t="shared" ref="D374:E374" si="91">SUM(D375:D378)</f>
        <v>14950</v>
      </c>
      <c r="E374" s="60">
        <f t="shared" si="91"/>
        <v>38005.94</v>
      </c>
      <c r="F374" s="45">
        <f t="shared" si="72"/>
        <v>254.22033444816057</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14950</v>
      </c>
      <c r="E376" s="194">
        <v>38005.94</v>
      </c>
      <c r="F376" s="45">
        <f t="shared" si="72"/>
        <v>254.22033444816057</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17143.93</v>
      </c>
      <c r="E379" s="60">
        <f t="shared" si="92"/>
        <v>10264.689999999999</v>
      </c>
      <c r="F379" s="45">
        <f t="shared" si="72"/>
        <v>59.873611243163026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3075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17143.93</v>
      </c>
      <c r="E386" s="194">
        <v>7189.69</v>
      </c>
      <c r="F386" s="45">
        <f t="shared" si="72"/>
        <v>41.937233761453754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27992.67</v>
      </c>
      <c r="E393" s="60">
        <f t="shared" si="94"/>
        <v>28614.22</v>
      </c>
      <c r="F393" s="45">
        <f t="shared" si="72"/>
        <v>102.22040269827781</v>
      </c>
    </row>
    <row r="394" spans="1:6" ht="12.75" customHeight="1" x14ac:dyDescent="0.2">
      <c r="A394" s="63">
        <v>4241</v>
      </c>
      <c r="B394" s="64" t="s">
        <v>756</v>
      </c>
      <c r="C394" s="247" t="s">
        <v>757</v>
      </c>
      <c r="D394" s="194">
        <v>27992.67</v>
      </c>
      <c r="E394" s="194">
        <v>28614.22</v>
      </c>
      <c r="F394" s="45">
        <f t="shared" si="72"/>
        <v>102.22040269827781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277.5</v>
      </c>
      <c r="F412" s="45" t="str">
        <f t="shared" si="72"/>
        <v>-</v>
      </c>
    </row>
    <row r="413" spans="1:6" ht="12.75" customHeight="1" x14ac:dyDescent="0.2">
      <c r="A413" s="63">
        <v>451</v>
      </c>
      <c r="B413" s="64" t="s">
        <v>784</v>
      </c>
      <c r="C413" s="247" t="s">
        <v>785</v>
      </c>
      <c r="D413" s="194">
        <v>0</v>
      </c>
      <c r="E413" s="194">
        <v>277.5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60086.6</v>
      </c>
      <c r="E418" s="60">
        <f t="shared" si="102"/>
        <v>77162.350000000006</v>
      </c>
      <c r="F418" s="45">
        <f t="shared" si="72"/>
        <v>128.41856586992776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2334797.5100000002</v>
      </c>
      <c r="E422" s="60">
        <f>E6+E308</f>
        <v>2539809.79</v>
      </c>
      <c r="F422" s="45">
        <f t="shared" si="72"/>
        <v>108.78073062532947</v>
      </c>
    </row>
    <row r="423" spans="1:6" ht="12.75" customHeight="1" x14ac:dyDescent="0.2">
      <c r="A423" s="63" t="s">
        <v>581</v>
      </c>
      <c r="B423" s="64" t="s">
        <v>804</v>
      </c>
      <c r="C423" s="247" t="s">
        <v>805</v>
      </c>
      <c r="D423" s="60">
        <f t="shared" ref="D423:E423" si="103">D299+D360</f>
        <v>2304053.71</v>
      </c>
      <c r="E423" s="60">
        <f t="shared" si="103"/>
        <v>2797422.6500000004</v>
      </c>
      <c r="F423" s="45">
        <f t="shared" si="72"/>
        <v>121.41308329136132</v>
      </c>
    </row>
    <row r="424" spans="1:6" ht="12.75" customHeight="1" x14ac:dyDescent="0.2">
      <c r="A424" s="63" t="s">
        <v>581</v>
      </c>
      <c r="B424" s="64" t="s">
        <v>806</v>
      </c>
      <c r="C424" s="247" t="s">
        <v>807</v>
      </c>
      <c r="D424" s="60">
        <f t="shared" ref="D424:E424" si="104">IF(D422&gt;=D423,D422-D423,0)</f>
        <v>30743.800000000279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257612.86000000034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10196.5</v>
      </c>
      <c r="F426" s="45" t="str">
        <f t="shared" si="72"/>
        <v>-</v>
      </c>
    </row>
    <row r="427" spans="1:6" ht="12.75" customHeight="1" x14ac:dyDescent="0.2">
      <c r="A427" s="251" t="s">
        <v>810</v>
      </c>
      <c r="B427" s="64" t="s">
        <v>813</v>
      </c>
      <c r="C427" s="252" t="s">
        <v>814</v>
      </c>
      <c r="D427" s="60">
        <f t="shared" ref="D427:E427" si="107">IF(D303-D302+D420-D419&gt;=0,D303-D302+D420-D419,0)</f>
        <v>20547.3</v>
      </c>
      <c r="E427" s="60">
        <f t="shared" si="107"/>
        <v>0</v>
      </c>
      <c r="F427" s="45">
        <f t="shared" si="72"/>
        <v>0</v>
      </c>
    </row>
    <row r="428" spans="1:6" ht="24" x14ac:dyDescent="0.2">
      <c r="A428" s="249" t="s">
        <v>815</v>
      </c>
      <c r="B428" s="243" t="s">
        <v>816</v>
      </c>
      <c r="C428" s="250" t="s">
        <v>817</v>
      </c>
      <c r="D428" s="81">
        <f t="shared" ref="D428:E428" si="108">D304+D421</f>
        <v>55833.83</v>
      </c>
      <c r="E428" s="81">
        <f t="shared" si="108"/>
        <v>235030.39999999999</v>
      </c>
      <c r="F428" s="61">
        <f t="shared" si="72"/>
        <v>420.94622561267954</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2334797.5100000002</v>
      </c>
      <c r="E643" s="60">
        <f>E422+E430</f>
        <v>2539809.79</v>
      </c>
      <c r="F643" s="45">
        <f t="shared" si="109"/>
        <v>108.78073062532947</v>
      </c>
    </row>
    <row r="644" spans="1:6" ht="12.75" customHeight="1" x14ac:dyDescent="0.2">
      <c r="A644" s="63" t="s">
        <v>581</v>
      </c>
      <c r="B644" s="64" t="s">
        <v>1237</v>
      </c>
      <c r="C644" s="247" t="s">
        <v>1238</v>
      </c>
      <c r="D644" s="60">
        <f>D423+D535</f>
        <v>2304053.71</v>
      </c>
      <c r="E644" s="60">
        <f>E423+E535</f>
        <v>2797422.6500000004</v>
      </c>
      <c r="F644" s="45">
        <f t="shared" si="109"/>
        <v>121.41308329136132</v>
      </c>
    </row>
    <row r="645" spans="1:6" ht="12.75" customHeight="1" x14ac:dyDescent="0.2">
      <c r="A645" s="63" t="s">
        <v>581</v>
      </c>
      <c r="B645" s="64" t="s">
        <v>1239</v>
      </c>
      <c r="C645" s="247" t="s">
        <v>1240</v>
      </c>
      <c r="D645" s="60">
        <f t="shared" ref="D645:E645" si="163">IF(D643&gt;=D644,D643-D644,0)</f>
        <v>30743.800000000279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257612.86000000034</v>
      </c>
      <c r="F646" s="45" t="str">
        <f t="shared" si="109"/>
        <v>-</v>
      </c>
    </row>
    <row r="647" spans="1:6" ht="24" x14ac:dyDescent="0.2">
      <c r="A647" s="251" t="s">
        <v>1243</v>
      </c>
      <c r="B647" s="64" t="s">
        <v>1244</v>
      </c>
      <c r="C647" s="252" t="s">
        <v>1243</v>
      </c>
      <c r="D647" s="60">
        <f>IF(D426-D427+D641-D642&gt;=0,D426-D427+D641-D642,0)</f>
        <v>0</v>
      </c>
      <c r="E647" s="60">
        <f>IF(E426-E427+E641-E642&gt;=0,E426-E427+E641-E642,0)</f>
        <v>10196.5</v>
      </c>
      <c r="F647" s="45" t="str">
        <f t="shared" si="109"/>
        <v>-</v>
      </c>
    </row>
    <row r="648" spans="1:6" ht="24" x14ac:dyDescent="0.2">
      <c r="A648" s="251" t="s">
        <v>1245</v>
      </c>
      <c r="B648" s="64" t="s">
        <v>1246</v>
      </c>
      <c r="C648" s="252" t="s">
        <v>1245</v>
      </c>
      <c r="D648" s="60">
        <f>IF(D427-D426+D642-D641&gt;=0,D427-D426+D642-D641,0)</f>
        <v>20547.3</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10196.50000000028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247416.36000000034</v>
      </c>
      <c r="F650" s="45" t="str">
        <f t="shared" si="109"/>
        <v>-</v>
      </c>
    </row>
    <row r="651" spans="1:6" ht="24" x14ac:dyDescent="0.2">
      <c r="A651" s="249" t="s">
        <v>1251</v>
      </c>
      <c r="B651" s="184" t="s">
        <v>1252</v>
      </c>
      <c r="C651" s="250" t="s">
        <v>1251</v>
      </c>
      <c r="D651" s="196">
        <v>173521.84</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42530.33</v>
      </c>
      <c r="E653" s="194">
        <v>19345.59</v>
      </c>
      <c r="F653" s="45">
        <f t="shared" ref="F653:F740" si="167">IF(D653&lt;&gt;0,IF(E653/D653&gt;=100,"&gt;&gt;100",E653/D653*100),"-")</f>
        <v>45.486573934413393</v>
      </c>
    </row>
    <row r="654" spans="1:6" ht="12.75" customHeight="1" x14ac:dyDescent="0.2">
      <c r="A654" s="63" t="s">
        <v>1256</v>
      </c>
      <c r="B654" s="64" t="s">
        <v>1257</v>
      </c>
      <c r="C654" s="247" t="s">
        <v>1256</v>
      </c>
      <c r="D654" s="194">
        <v>566647.38</v>
      </c>
      <c r="E654" s="194">
        <v>539088.54</v>
      </c>
      <c r="F654" s="45">
        <f t="shared" si="167"/>
        <v>95.136509763797022</v>
      </c>
    </row>
    <row r="655" spans="1:6" ht="12.75" customHeight="1" x14ac:dyDescent="0.2">
      <c r="A655" s="63" t="s">
        <v>1258</v>
      </c>
      <c r="B655" s="64" t="s">
        <v>1259</v>
      </c>
      <c r="C655" s="247" t="s">
        <v>1258</v>
      </c>
      <c r="D655" s="194">
        <v>589817.75</v>
      </c>
      <c r="E655" s="194">
        <v>558434.13</v>
      </c>
      <c r="F655" s="45">
        <f t="shared" si="167"/>
        <v>94.679098755505407</v>
      </c>
    </row>
    <row r="656" spans="1:6" ht="24" x14ac:dyDescent="0.2">
      <c r="A656" s="63">
        <v>11</v>
      </c>
      <c r="B656" s="64" t="s">
        <v>1260</v>
      </c>
      <c r="C656" s="247" t="s">
        <v>1261</v>
      </c>
      <c r="D656" s="60">
        <f t="shared" ref="D656:E656" si="168">+D653+D654-D655</f>
        <v>19359.959999999963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78</v>
      </c>
      <c r="E658" s="253">
        <v>80</v>
      </c>
      <c r="F658" s="45">
        <f t="shared" si="167"/>
        <v>102.56410256410255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78</v>
      </c>
      <c r="E660" s="253">
        <v>80</v>
      </c>
      <c r="F660" s="45">
        <f t="shared" si="167"/>
        <v>102.56410256410255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2020866.01</v>
      </c>
      <c r="E683" s="192">
        <v>2259825.4700000002</v>
      </c>
      <c r="F683" s="71">
        <f t="shared" si="167"/>
        <v>111.82460681794535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41910.35</v>
      </c>
      <c r="E724" s="192">
        <v>30074.42</v>
      </c>
      <c r="F724" s="71">
        <f t="shared" si="167"/>
        <v>71.75893305591579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1765.76</v>
      </c>
      <c r="F733" s="71" t="str">
        <f t="shared" si="167"/>
        <v>-</v>
      </c>
    </row>
    <row r="734" spans="1:6" ht="12.75" customHeight="1" x14ac:dyDescent="0.2">
      <c r="A734" s="70">
        <v>32121</v>
      </c>
      <c r="B734" s="65" t="s">
        <v>1397</v>
      </c>
      <c r="C734" s="278" t="s">
        <v>1398</v>
      </c>
      <c r="D734" s="192">
        <v>65187.53</v>
      </c>
      <c r="E734" s="192">
        <v>62420.85</v>
      </c>
      <c r="F734" s="71">
        <f t="shared" si="167"/>
        <v>95.755814033757673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4141.0200000000004</v>
      </c>
      <c r="E736" s="194">
        <v>4929</v>
      </c>
      <c r="F736" s="45">
        <f t="shared" si="167"/>
        <v>119.02864511642058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3776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192">
        <v>0</v>
      </c>
      <c r="E806" s="327">
        <v>0</v>
      </c>
      <c r="F806" s="71" t="str">
        <f t="shared" ref="F806:F814" si="171">IF(D806&lt;&gt;0,IF(E806/D806&gt;=100,"&gt;&gt;100",E806/D806*100),"-")</f>
        <v>-</v>
      </c>
    </row>
    <row r="807" spans="1:6" ht="24" x14ac:dyDescent="0.2">
      <c r="A807" s="70" t="s">
        <v>1542</v>
      </c>
      <c r="B807" s="182" t="s">
        <v>1543</v>
      </c>
      <c r="C807" s="277" t="s">
        <v>1542</v>
      </c>
      <c r="D807" s="192">
        <v>0</v>
      </c>
      <c r="E807" s="327">
        <v>0</v>
      </c>
      <c r="F807" s="71" t="str">
        <f t="shared" si="171"/>
        <v>-</v>
      </c>
    </row>
    <row r="808" spans="1:6" ht="24" x14ac:dyDescent="0.2">
      <c r="A808" s="70" t="s">
        <v>1544</v>
      </c>
      <c r="B808" s="182" t="s">
        <v>1545</v>
      </c>
      <c r="C808" s="277" t="s">
        <v>1544</v>
      </c>
      <c r="D808" s="192">
        <v>0</v>
      </c>
      <c r="E808" s="327">
        <v>0</v>
      </c>
      <c r="F808" s="71" t="str">
        <f t="shared" si="171"/>
        <v>-</v>
      </c>
    </row>
    <row r="809" spans="1:6" ht="24" x14ac:dyDescent="0.2">
      <c r="A809" s="70" t="s">
        <v>1546</v>
      </c>
      <c r="B809" s="182" t="s">
        <v>1547</v>
      </c>
      <c r="C809" s="277" t="s">
        <v>1546</v>
      </c>
      <c r="D809" s="192">
        <v>0</v>
      </c>
      <c r="E809" s="327">
        <v>0</v>
      </c>
      <c r="F809" s="71" t="str">
        <f t="shared" si="171"/>
        <v>-</v>
      </c>
    </row>
    <row r="810" spans="1:6" ht="24" x14ac:dyDescent="0.2">
      <c r="A810" s="70" t="s">
        <v>1548</v>
      </c>
      <c r="B810" s="182" t="s">
        <v>1549</v>
      </c>
      <c r="C810" s="277" t="s">
        <v>1548</v>
      </c>
      <c r="D810" s="192">
        <v>0</v>
      </c>
      <c r="E810" s="327">
        <v>0</v>
      </c>
      <c r="F810" s="71" t="str">
        <f t="shared" si="171"/>
        <v>-</v>
      </c>
    </row>
    <row r="811" spans="1:6" ht="24" x14ac:dyDescent="0.2">
      <c r="A811" s="70" t="s">
        <v>1550</v>
      </c>
      <c r="B811" s="182" t="s">
        <v>1551</v>
      </c>
      <c r="C811" s="277" t="s">
        <v>1550</v>
      </c>
      <c r="D811" s="192">
        <v>0</v>
      </c>
      <c r="E811" s="327">
        <v>0</v>
      </c>
      <c r="F811" s="71" t="str">
        <f t="shared" si="171"/>
        <v>-</v>
      </c>
    </row>
    <row r="812" spans="1:6" ht="12" x14ac:dyDescent="0.2">
      <c r="A812" s="70" t="s">
        <v>1552</v>
      </c>
      <c r="B812" s="182" t="s">
        <v>1553</v>
      </c>
      <c r="C812" s="277" t="s">
        <v>1552</v>
      </c>
      <c r="D812" s="192">
        <v>0</v>
      </c>
      <c r="E812" s="327">
        <v>0</v>
      </c>
      <c r="F812" s="71" t="str">
        <f t="shared" si="171"/>
        <v>-</v>
      </c>
    </row>
    <row r="813" spans="1:6" ht="12" x14ac:dyDescent="0.2">
      <c r="A813" s="70" t="s">
        <v>1554</v>
      </c>
      <c r="B813" s="182" t="s">
        <v>1555</v>
      </c>
      <c r="C813" s="277" t="s">
        <v>1554</v>
      </c>
      <c r="D813" s="192">
        <v>0</v>
      </c>
      <c r="E813" s="327">
        <v>0</v>
      </c>
      <c r="F813" s="71" t="str">
        <f t="shared" si="171"/>
        <v>-</v>
      </c>
    </row>
    <row r="814" spans="1:6" ht="12" x14ac:dyDescent="0.2">
      <c r="A814" s="70" t="s">
        <v>1556</v>
      </c>
      <c r="B814" s="182" t="s">
        <v>1557</v>
      </c>
      <c r="C814" s="277" t="s">
        <v>1556</v>
      </c>
      <c r="D814" s="192">
        <v>0</v>
      </c>
      <c r="E814" s="327">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21597.72</v>
      </c>
      <c r="E851" s="194">
        <v>23110.02</v>
      </c>
      <c r="F851" s="45">
        <f t="shared" si="169"/>
        <v>107.00212800240026</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24"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9">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79"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1656598.33</v>
      </c>
      <c r="E6" s="180">
        <f t="shared" si="0"/>
        <v>1917201.0499999998</v>
      </c>
      <c r="F6" s="181">
        <f t="shared" ref="F6:F298" si="1">IF(D6&gt;0,IF(E6/D6&gt;=100,"&gt;&gt;100",E6/D6*100),"-")</f>
        <v>115.73119538276968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1377870.75</v>
      </c>
      <c r="E7" s="79">
        <f t="shared" si="2"/>
        <v>1634068.5699999998</v>
      </c>
      <c r="F7" s="71">
        <f t="shared" si="1"/>
        <v>118.59374836137569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53487.92</v>
      </c>
      <c r="E8" s="79">
        <f>E9+E10-E11</f>
        <v>53487.92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53487.92</v>
      </c>
      <c r="E9" s="192">
        <v>53487.92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1290238.8900000001</v>
      </c>
      <c r="E12" s="79">
        <f t="shared" si="3"/>
        <v>1546436.71</v>
      </c>
      <c r="F12" s="71">
        <f t="shared" si="1"/>
        <v>119.85661895526958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877347.65</v>
      </c>
      <c r="E13" s="79">
        <f t="shared" si="4"/>
        <v>1045673.02</v>
      </c>
      <c r="F13" s="71">
        <f t="shared" si="1"/>
        <v>119.18570933654406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1392397.82</v>
      </c>
      <c r="E15" s="192">
        <v>1410428.95</v>
      </c>
      <c r="F15" s="71">
        <f t="shared" si="1"/>
        <v>101.2949697091597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13304.51</v>
      </c>
      <c r="E17" s="192">
        <v>13304.51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528354.68000000005</v>
      </c>
      <c r="E18" s="192">
        <v>378060.44</v>
      </c>
      <c r="F18" s="71">
        <f t="shared" si="1"/>
        <v>71.554290008370884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303279.49</v>
      </c>
      <c r="E19" s="79">
        <f t="shared" si="5"/>
        <v>362537.72000000003</v>
      </c>
      <c r="F19" s="71">
        <f t="shared" si="1"/>
        <v>119.53914852600155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264460.27</v>
      </c>
      <c r="E20" s="192">
        <v>264460.27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8086.31</v>
      </c>
      <c r="E21" s="192">
        <v>8086.31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110540.92</v>
      </c>
      <c r="E22" s="192">
        <v>113615.92</v>
      </c>
      <c r="F22" s="71">
        <f t="shared" si="1"/>
        <v>102.78177529190096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14162.76</v>
      </c>
      <c r="E25" s="192">
        <v>14162.76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110675.97</v>
      </c>
      <c r="E26" s="192">
        <v>117865.66</v>
      </c>
      <c r="F26" s="71">
        <f t="shared" si="1"/>
        <v>106.49616172327201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204646.74</v>
      </c>
      <c r="E28" s="192">
        <v>155653.20000000001</v>
      </c>
      <c r="F28" s="71">
        <f t="shared" si="1"/>
        <v>76.059457384955181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109611.75</v>
      </c>
      <c r="E35" s="79">
        <f t="shared" si="7"/>
        <v>138225.97</v>
      </c>
      <c r="F35" s="71">
        <f t="shared" si="1"/>
        <v>126.10506629079457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112034.92</v>
      </c>
      <c r="E36" s="192">
        <v>140649.14000000001</v>
      </c>
      <c r="F36" s="71">
        <f t="shared" si="1"/>
        <v>125.54044756759768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3233.99</v>
      </c>
      <c r="E37" s="192">
        <v>3233.99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5657.16</v>
      </c>
      <c r="E40" s="192">
        <v>5657.16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3378.8099999999977</v>
      </c>
      <c r="E52" s="79">
        <f t="shared" si="10"/>
        <v>3378.8099999999977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76046.84</v>
      </c>
      <c r="E54" s="192">
        <v>76046.84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72668.03</v>
      </c>
      <c r="E55" s="192">
        <v>72668.03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30765.13</v>
      </c>
      <c r="E56" s="79">
        <f t="shared" si="11"/>
        <v>30765.13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30765.13</v>
      </c>
      <c r="E57" s="192">
        <v>30765.13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278727.57999999996</v>
      </c>
      <c r="E69" s="79">
        <f>E70+E82+E88+E119+E135+E147+E165+E171</f>
        <v>283132.48</v>
      </c>
      <c r="F69" s="71">
        <f t="shared" si="1"/>
        <v>101.58036029301442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19359.96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19345.59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19345.59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14.37</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30004.22</v>
      </c>
      <c r="E82" s="79">
        <f>SUM(E83:E85)-E86+E87</f>
        <v>36049.78</v>
      </c>
      <c r="F82" s="71">
        <f t="shared" si="1"/>
        <v>120.1490323694467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30004.22</v>
      </c>
      <c r="E87" s="192">
        <v>36049.78</v>
      </c>
      <c r="F87" s="71">
        <f t="shared" si="1"/>
        <v>120.1490323694467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55841.56</v>
      </c>
      <c r="E147" s="79">
        <f t="shared" si="24"/>
        <v>247082.69999999998</v>
      </c>
      <c r="F147" s="71">
        <f t="shared" si="1"/>
        <v>442.47098397680861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174805.59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174805.59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51995.65</v>
      </c>
      <c r="E160" s="192">
        <v>55798.879999999997</v>
      </c>
      <c r="F160" s="71">
        <f t="shared" si="1"/>
        <v>107.3145157335277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3845.91</v>
      </c>
      <c r="E161" s="192">
        <v>4433.66</v>
      </c>
      <c r="F161" s="71">
        <f t="shared" si="1"/>
        <v>115.2824689085288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12044.57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173521.84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173521.84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1656598.33</v>
      </c>
      <c r="E176" s="79">
        <f>E177+E251</f>
        <v>1917201.0499999998</v>
      </c>
      <c r="F176" s="71">
        <f t="shared" si="1"/>
        <v>115.73119538276968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212308.75</v>
      </c>
      <c r="E177" s="79">
        <f>E178+E197+E203+E219+E247+E248</f>
        <v>295129.94</v>
      </c>
      <c r="F177" s="71">
        <f t="shared" si="1"/>
        <v>139.00978645486822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212308.75</v>
      </c>
      <c r="E178" s="79">
        <f>SUM(E179:E181)+E185+E186+SUM(E194:E196)</f>
        <v>291413.45</v>
      </c>
      <c r="F178" s="71">
        <f t="shared" si="1"/>
        <v>137.25927452354179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163983.98000000001</v>
      </c>
      <c r="E179" s="192">
        <v>170041.07</v>
      </c>
      <c r="F179" s="71">
        <f t="shared" si="1"/>
        <v>103.69370837322036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28927.439999999999</v>
      </c>
      <c r="E180" s="192">
        <v>102211.77</v>
      </c>
      <c r="F180" s="71">
        <f t="shared" si="1"/>
        <v>353.33845649666893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900.34</v>
      </c>
      <c r="E181" s="79">
        <f t="shared" si="28"/>
        <v>663.62</v>
      </c>
      <c r="F181" s="71">
        <f t="shared" si="1"/>
        <v>73.707710420507809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900.34</v>
      </c>
      <c r="E184" s="192">
        <v>663.62</v>
      </c>
      <c r="F184" s="71">
        <f t="shared" si="1"/>
        <v>73.707710420507809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311.89</v>
      </c>
      <c r="E194" s="192">
        <v>311.89</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18185.099999999999</v>
      </c>
      <c r="E196" s="192">
        <v>18185.099999999999</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138.75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138.75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3577.74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1444289.58</v>
      </c>
      <c r="E251" s="79">
        <f>+E252+E255-E264+E274+E291</f>
        <v>1622071.1099999999</v>
      </c>
      <c r="F251" s="71">
        <f t="shared" si="1"/>
        <v>112.30927180129623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1378259.25</v>
      </c>
      <c r="E252" s="79">
        <f>E253-E254</f>
        <v>1634457.07</v>
      </c>
      <c r="F252" s="71">
        <f t="shared" si="1"/>
        <v>118.58850720573797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1378259.25</v>
      </c>
      <c r="E253" s="192">
        <v>1634457.07</v>
      </c>
      <c r="F253" s="71">
        <f t="shared" si="1"/>
        <v>118.58850720573797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10196.5</v>
      </c>
      <c r="E255" s="79">
        <f>E256-E260</f>
        <v>-247416.36</v>
      </c>
      <c r="F255" s="71">
        <f t="shared" si="1"/>
        <v>-2426.4832050213308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10196.5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10196.5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247416.36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247416.36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55833.83</v>
      </c>
      <c r="E274" s="79">
        <f>SUM(E275:E277)+SUM(E286:E290)</f>
        <v>235030.40000000002</v>
      </c>
      <c r="F274" s="71">
        <f t="shared" si="1"/>
        <v>420.94622561267965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3845.92</v>
      </c>
      <c r="E288" s="192">
        <v>230596.73</v>
      </c>
      <c r="F288" s="71">
        <f t="shared" si="39"/>
        <v>5995.8795294753918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51987.91</v>
      </c>
      <c r="E289" s="192">
        <v>4433.67</v>
      </c>
      <c r="F289" s="71">
        <f t="shared" si="39"/>
        <v>8.5282712846121331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58489.38</v>
      </c>
      <c r="E297" s="79">
        <f t="shared" si="42"/>
        <v>58489.38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58489.38</v>
      </c>
      <c r="E298" s="193">
        <v>58489.38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55841.56</v>
      </c>
      <c r="E303" s="192">
        <v>247082.7</v>
      </c>
      <c r="F303" s="71">
        <f t="shared" si="43"/>
        <v>442.47098397680872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30004.22</v>
      </c>
      <c r="E308" s="192">
        <v>35019.9</v>
      </c>
      <c r="F308" s="71">
        <f t="shared" si="43"/>
        <v>116.71658186748397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1029.8800000000001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212308.75</v>
      </c>
      <c r="E337" s="192">
        <v>291413.45</v>
      </c>
      <c r="F337" s="71">
        <f t="shared" si="43"/>
        <v>137.25927452354179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138.75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3056.32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3577.74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58489.38</v>
      </c>
      <c r="E387" s="192">
        <v>58489.38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2304053.71</v>
      </c>
      <c r="E114" s="60">
        <f t="shared" si="22"/>
        <v>2797422.65</v>
      </c>
      <c r="F114" s="45">
        <f t="shared" si="1"/>
        <v>121.41308329136129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2304053.71</v>
      </c>
      <c r="E115" s="60">
        <f t="shared" si="23"/>
        <v>2797422.65</v>
      </c>
      <c r="F115" s="45">
        <f t="shared" si="1"/>
        <v>121.41308329136129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2304053.71</v>
      </c>
      <c r="E117" s="194">
        <v>2797422.65</v>
      </c>
      <c r="F117" s="45">
        <f t="shared" si="1"/>
        <v>121.41308329136129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2304053.71</v>
      </c>
      <c r="E141" s="81">
        <f t="shared" si="28"/>
        <v>2797422.65</v>
      </c>
      <c r="F141" s="61">
        <f t="shared" si="1"/>
        <v>121.41308329136129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48993.54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48993.54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48993.54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48993.54</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3" sqref="D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212308.75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2640313.3400000008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2559362.8700000006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2108690.33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404693.45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1456.1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30004.6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14518.39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77372.73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3577.74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2557492.1500000004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2480258.1700000004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2102633.2400000002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331409.12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1692.82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30004.6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14518.39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77233.98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295129.94000000041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295129.94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295129.94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16078</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Blagajna</cp:lastModifiedBy>
  <cp:lastPrinted>2026-01-30T17:13:42Z</cp:lastPrinted>
  <dcterms:created xsi:type="dcterms:W3CDTF">2022-04-01T05:14:30Z</dcterms:created>
  <dcterms:modified xsi:type="dcterms:W3CDTF">2026-02-04T09:53:47Z</dcterms:modified>
</cp:coreProperties>
</file>